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wb-my.sharepoint.com/personal/lilian_ogawa_fewb_org_br/Documents/Lilian 200904/Lilian/Cadernos/Apiscor/2023/"/>
    </mc:Choice>
  </mc:AlternateContent>
  <xr:revisionPtr revIDLastSave="45" documentId="8_{81E34EC9-757C-4E80-AFCB-15739CC9803D}" xr6:coauthVersionLast="47" xr6:coauthVersionMax="47" xr10:uidLastSave="{9D50E22E-2E32-4782-92A1-384DA7FA5F4A}"/>
  <bookViews>
    <workbookView xWindow="-108" yWindow="-108" windowWidth="23256" windowHeight="12576" xr2:uid="{E5BE4CF8-2F31-4DBC-B197-D854A5C4A463}"/>
  </bookViews>
  <sheets>
    <sheet name="Planilha1" sheetId="1" r:id="rId1"/>
  </sheets>
  <definedNames>
    <definedName name="Aquarela">Planilha1!$A$84:$E$121</definedName>
    <definedName name="GizDeCera">Planilha1!$A$12:$E$83</definedName>
    <definedName name="GizDeLousa">Planilha1!$A$122:$E$140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E14" i="1" s="1"/>
  <c r="C11" i="1"/>
  <c r="E11" i="1" s="1"/>
  <c r="C12" i="1"/>
  <c r="E12" i="1" s="1"/>
  <c r="C13" i="1"/>
  <c r="E13" i="1" s="1"/>
  <c r="C126" i="1" l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25" i="1"/>
  <c r="C123" i="1"/>
  <c r="C122" i="1"/>
  <c r="C121" i="1"/>
  <c r="C120" i="1"/>
  <c r="C112" i="1"/>
  <c r="C113" i="1"/>
  <c r="C114" i="1"/>
  <c r="C115" i="1"/>
  <c r="C116" i="1"/>
  <c r="C117" i="1"/>
  <c r="C118" i="1"/>
  <c r="C119" i="1"/>
  <c r="C111" i="1"/>
  <c r="C103" i="1"/>
  <c r="C104" i="1"/>
  <c r="C105" i="1"/>
  <c r="C106" i="1"/>
  <c r="C107" i="1"/>
  <c r="C108" i="1"/>
  <c r="C109" i="1"/>
  <c r="C110" i="1"/>
  <c r="C102" i="1"/>
  <c r="C94" i="1"/>
  <c r="C95" i="1"/>
  <c r="C96" i="1"/>
  <c r="C97" i="1"/>
  <c r="C98" i="1"/>
  <c r="C99" i="1"/>
  <c r="C100" i="1"/>
  <c r="C101" i="1"/>
  <c r="C93" i="1"/>
  <c r="C92" i="1"/>
  <c r="C91" i="1"/>
  <c r="C90" i="1"/>
  <c r="C89" i="1"/>
  <c r="C88" i="1"/>
  <c r="C87" i="1"/>
  <c r="C86" i="1"/>
  <c r="C85" i="1"/>
  <c r="C84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26" i="1"/>
  <c r="C21" i="1"/>
  <c r="C22" i="1"/>
  <c r="C20" i="1"/>
  <c r="C19" i="1"/>
  <c r="C18" i="1"/>
  <c r="C17" i="1"/>
  <c r="C15" i="1"/>
  <c r="C16" i="1"/>
  <c r="E21" i="1" l="1"/>
  <c r="E22" i="1"/>
  <c r="E20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5" i="1" l="1"/>
  <c r="E16" i="1"/>
  <c r="E17" i="1"/>
  <c r="E18" i="1"/>
  <c r="E19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1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tc={3F19746E-A525-4AC1-BD4F-DADCCD0F89F1}</author>
    <author>tc={28840C1D-97D0-4D2A-822B-EF35004D5537}</author>
  </authors>
  <commentList>
    <comment ref="E7" authorId="0" shapeId="0" xr:uid="{3F19746E-A525-4AC1-BD4F-DADCCD0F89F1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"x" se for filiada ou em processo de filiação</t>
      </text>
    </comment>
    <comment ref="E8" authorId="1" shapeId="0" xr:uid="{28840C1D-97D0-4D2A-822B-EF35004D5537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Inserir um "x" se não for filiada à FEWB</t>
      </text>
    </comment>
  </commentList>
</comments>
</file>

<file path=xl/sharedStrings.xml><?xml version="1.0" encoding="utf-8"?>
<sst xmlns="http://schemas.openxmlformats.org/spreadsheetml/2006/main" count="153" uniqueCount="151">
  <si>
    <r>
      <rPr>
        <b/>
        <sz val="11"/>
        <color theme="1"/>
        <rFont val="Calibri"/>
        <family val="2"/>
        <scheme val="minor"/>
      </rPr>
      <t>Caixa de Bambu, 16 bastões sortidos.</t>
    </r>
    <r>
      <rPr>
        <sz val="11"/>
        <color theme="1"/>
        <rFont val="Calibri"/>
        <family val="2"/>
        <scheme val="minor"/>
      </rPr>
      <t xml:space="preserve">
Cores: amarelo limão, amarelo ouro, laranja, vermelho claro, vermelho escuro, maravilha escuro, violeta, azul celeste, azul ultramar, verde escuro, verde esmeralda, verde claro, castanho claro, castanho escuro, cinza e rosa</t>
    </r>
  </si>
  <si>
    <r>
      <rPr>
        <b/>
        <sz val="11"/>
        <color theme="1"/>
        <rFont val="Calibri"/>
        <family val="2"/>
        <scheme val="minor"/>
      </rPr>
      <t>Caixa de Bambu, 16 blocos sortidos</t>
    </r>
    <r>
      <rPr>
        <sz val="11"/>
        <color theme="1"/>
        <rFont val="Calibri"/>
        <family val="2"/>
        <scheme val="minor"/>
      </rPr>
      <t>.
Cores: amarelo limão, amarelo ouro, laranja, vermelho claro, vermelho escuro, maravilha escuro, violeta, azul celeste, azul ultramar, verde escuro, verde esmeralda, verde claro, castanho claro, castanho escuro, cinza e rosa</t>
    </r>
  </si>
  <si>
    <r>
      <rPr>
        <b/>
        <sz val="11"/>
        <color theme="1"/>
        <rFont val="Calibri"/>
        <family val="2"/>
        <scheme val="minor"/>
      </rPr>
      <t>Caixa papel kraft, 8 bastões sortidos.</t>
    </r>
    <r>
      <rPr>
        <sz val="11"/>
        <color theme="1"/>
        <rFont val="Calibri"/>
        <family val="2"/>
        <scheme val="minor"/>
      </rPr>
      <t xml:space="preserve">
Cores: Amarelo limão, laranja,vermelho escuro, violeta, azul celeste, verde esmeralda, castanho escuro e rosa</t>
    </r>
  </si>
  <si>
    <r>
      <rPr>
        <b/>
        <sz val="11"/>
        <color theme="1"/>
        <rFont val="Calibri"/>
        <family val="2"/>
        <scheme val="minor"/>
      </rPr>
      <t>Caixa papel kraft, 8 blocos sortidos.</t>
    </r>
    <r>
      <rPr>
        <sz val="11"/>
        <color theme="1"/>
        <rFont val="Calibri"/>
        <family val="2"/>
        <scheme val="minor"/>
      </rPr>
      <t xml:space="preserve">
Cores: Amarelo limão, laranja,vermelho escuro, violeta, azul celeste, verde esmeralda, castanho escuro e rosa</t>
    </r>
  </si>
  <si>
    <r>
      <rPr>
        <b/>
        <sz val="11"/>
        <color theme="1"/>
        <rFont val="Calibri"/>
        <family val="2"/>
        <scheme val="minor"/>
      </rPr>
      <t>Caixa papel kraft, 16 blocos sortidos.</t>
    </r>
    <r>
      <rPr>
        <sz val="11"/>
        <color theme="1"/>
        <rFont val="Calibri"/>
        <family val="2"/>
        <scheme val="minor"/>
      </rPr>
      <t xml:space="preserve">
Cores: amarelo limão, amarelo ouro, laranja, vermelho claro, vermelho escuro, maravilha escuro, violeta, azul celeste, azul ultramar, verde escuro, verde esmeralda, verde claro, castanho claro, castanho escuro, cinza e rosa</t>
    </r>
  </si>
  <si>
    <t>Amarelo Limão - bastão</t>
  </si>
  <si>
    <t>Amarelo Ouro - bastão</t>
  </si>
  <si>
    <t>Azul Celeste - bastão</t>
  </si>
  <si>
    <t>Violeta - bastão</t>
  </si>
  <si>
    <t>Umbra - bastão</t>
  </si>
  <si>
    <t>Rosa - bastão</t>
  </si>
  <si>
    <t>Preto - bastão</t>
  </si>
  <si>
    <t>Pêssego - bastão</t>
  </si>
  <si>
    <t>Ouro - bastão</t>
  </si>
  <si>
    <t>Ocre - bastão</t>
  </si>
  <si>
    <t>Maravilha Escuro - bastão</t>
  </si>
  <si>
    <t>Lilás - bastão</t>
  </si>
  <si>
    <t>Laranja - bastão</t>
  </si>
  <si>
    <t>Cinza - bastão</t>
  </si>
  <si>
    <t>Café - bastão</t>
  </si>
  <si>
    <t>Branco - bastão</t>
  </si>
  <si>
    <t>Amarelo Limão - bloco</t>
  </si>
  <si>
    <t>Amarelo Ouro - bloco</t>
  </si>
  <si>
    <t>Azul Celeste - bloco</t>
  </si>
  <si>
    <t>Violeta - bloco</t>
  </si>
  <si>
    <t>Umbra - bloco</t>
  </si>
  <si>
    <t>Rosa - bloco</t>
  </si>
  <si>
    <t>Preto - bloco</t>
  </si>
  <si>
    <t>Pêssego - bloco</t>
  </si>
  <si>
    <t>Ouro - bloco</t>
  </si>
  <si>
    <t>Ocre - bloco</t>
  </si>
  <si>
    <t>Maravilha Escuro - bloco</t>
  </si>
  <si>
    <t>Lilás - bloco</t>
  </si>
  <si>
    <t>Branco - bloco</t>
  </si>
  <si>
    <t>Café - bloco</t>
  </si>
  <si>
    <t>Cinza - bloco</t>
  </si>
  <si>
    <t>Laranja - bloco</t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</si>
  <si>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amarelo limão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</si>
  <si>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amarelo ouro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</si>
  <si>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escarlate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</si>
  <si>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vermelho carmin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</si>
  <si>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azul da prússia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</si>
  <si>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azul ultramar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</si>
  <si>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violeta</t>
    </r>
  </si>
  <si>
    <r>
      <rPr>
        <b/>
        <sz val="11"/>
        <color theme="1"/>
        <rFont val="Calibri"/>
        <family val="2"/>
        <scheme val="minor"/>
      </rPr>
      <t>Aquarela 250g.</t>
    </r>
    <r>
      <rPr>
        <sz val="11"/>
        <color theme="1"/>
        <rFont val="Calibri"/>
        <family val="2"/>
        <scheme val="minor"/>
      </rPr>
      <t xml:space="preserve">
Cor: magenta</t>
    </r>
  </si>
  <si>
    <r>
      <rPr>
        <b/>
        <sz val="11"/>
        <color theme="1"/>
        <rFont val="Calibri"/>
        <family val="2"/>
        <scheme val="minor"/>
      </rPr>
      <t>Aquarela 250g</t>
    </r>
    <r>
      <rPr>
        <sz val="11"/>
        <color theme="1"/>
        <rFont val="Calibri"/>
        <family val="2"/>
        <scheme val="minor"/>
      </rPr>
      <t>.
Cor: verde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</si>
  <si>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amarelo limão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</si>
  <si>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amarelo ouro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</si>
  <si>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escarlate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</si>
  <si>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vermelho carmin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</si>
  <si>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azul da prússia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</si>
  <si>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azul ultramar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</si>
  <si>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violeta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</si>
  <si>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verde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</si>
  <si>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escarlate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</si>
  <si>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amarelo ouro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</si>
  <si>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amarelo limão</t>
    </r>
  </si>
  <si>
    <r>
      <rPr>
        <b/>
        <sz val="11"/>
        <color theme="1"/>
        <rFont val="Calibri"/>
        <family val="2"/>
        <scheme val="minor"/>
      </rPr>
      <t>Aquarela 100g.</t>
    </r>
    <r>
      <rPr>
        <sz val="11"/>
        <color theme="1"/>
        <rFont val="Calibri"/>
        <family val="2"/>
        <scheme val="minor"/>
      </rPr>
      <t xml:space="preserve">
Cor: magenta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</si>
  <si>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vermelho escuro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</si>
  <si>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azul da prússia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</si>
  <si>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azul ultramar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</si>
  <si>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violeta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</si>
  <si>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magenta</t>
    </r>
  </si>
  <si>
    <r>
      <rPr>
        <b/>
        <sz val="11"/>
        <color theme="1"/>
        <rFont val="Calibri"/>
        <family val="2"/>
        <scheme val="minor"/>
      </rPr>
      <t>Aquarela 50g.</t>
    </r>
    <r>
      <rPr>
        <sz val="11"/>
        <color theme="1"/>
        <rFont val="Calibri"/>
        <family val="2"/>
        <scheme val="minor"/>
      </rPr>
      <t xml:space="preserve">
Cor: verde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</si>
  <si>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amarelo limão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</si>
  <si>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amarelo ouro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</si>
  <si>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escarlate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</si>
  <si>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vermelho carmin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</si>
  <si>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azul da prússia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</si>
  <si>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azul ultramar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</si>
  <si>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violeta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</si>
  <si>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Cor:magenta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</si>
  <si>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Cor: verde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</si>
  <si>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Kit 9 cores</t>
    </r>
  </si>
  <si>
    <r>
      <rPr>
        <b/>
        <sz val="11"/>
        <color theme="1"/>
        <rFont val="Calibri"/>
        <family val="2"/>
        <scheme val="minor"/>
      </rPr>
      <t>Aquarela 25g.</t>
    </r>
    <r>
      <rPr>
        <sz val="11"/>
        <color theme="1"/>
        <rFont val="Calibri"/>
        <family val="2"/>
        <scheme val="minor"/>
      </rPr>
      <t xml:space="preserve">
Kit 6 cores</t>
    </r>
  </si>
  <si>
    <r>
      <t xml:space="preserve">Giz de Lousa, 16 cores sortidas
</t>
    </r>
    <r>
      <rPr>
        <sz val="11"/>
        <color theme="1"/>
        <rFont val="Calibri"/>
        <family val="2"/>
        <scheme val="minor"/>
      </rPr>
      <t>Cores: amarelo limão, amarelo ouro, laranja, vermelho claro, vermelho carmim, vinho, violeta, azul escuro, azul claro, verde esmeralda, verde musgo,  verde claro, castanho claro, castanho escuro, cinza e preto</t>
    </r>
  </si>
  <si>
    <r>
      <rPr>
        <b/>
        <sz val="11"/>
        <color theme="1"/>
        <rFont val="Calibri"/>
        <family val="2"/>
        <scheme val="minor"/>
      </rPr>
      <t>giz de cera, cores avulsas</t>
    </r>
    <r>
      <rPr>
        <sz val="11"/>
        <color theme="1"/>
        <rFont val="Calibri"/>
        <family val="2"/>
        <scheme val="minor"/>
      </rPr>
      <t xml:space="preserve">
caixa papel kraft 10 unidades de cor única</t>
    </r>
  </si>
  <si>
    <r>
      <rPr>
        <b/>
        <sz val="11"/>
        <color theme="1"/>
        <rFont val="Calibri"/>
        <family val="2"/>
        <scheme val="minor"/>
      </rPr>
      <t>giz de lousa, cores avulsas</t>
    </r>
    <r>
      <rPr>
        <sz val="11"/>
        <color theme="1"/>
        <rFont val="Calibri"/>
        <family val="2"/>
        <scheme val="minor"/>
      </rPr>
      <t xml:space="preserve">
caixa papel kraft 12 unidades de cor única</t>
    </r>
  </si>
  <si>
    <t>Amarelo limão</t>
  </si>
  <si>
    <t>Laranja</t>
  </si>
  <si>
    <t>Vinho</t>
  </si>
  <si>
    <t>Azul claro</t>
  </si>
  <si>
    <t>Verde esmeralda</t>
  </si>
  <si>
    <t>verde musgo</t>
  </si>
  <si>
    <t>Verde claro</t>
  </si>
  <si>
    <t>Azul escuro</t>
  </si>
  <si>
    <t>Castanho claro</t>
  </si>
  <si>
    <t>Castanho escuro</t>
  </si>
  <si>
    <t>Ciza</t>
  </si>
  <si>
    <t>Preto</t>
  </si>
  <si>
    <t>Vermelho escuro - bastão</t>
  </si>
  <si>
    <t>Vermelho claro - bastão</t>
  </si>
  <si>
    <t>Maravilha claro - bastão</t>
  </si>
  <si>
    <t>Azul da prússia - bastão</t>
  </si>
  <si>
    <t>Azul ultramar - bastão</t>
  </si>
  <si>
    <t>Azul índigo - bastão</t>
  </si>
  <si>
    <t>Verde escuro - bastão</t>
  </si>
  <si>
    <t>verde claro - bastão</t>
  </si>
  <si>
    <t>Verde musgo - bastão</t>
  </si>
  <si>
    <t>Castanho claro - bastão</t>
  </si>
  <si>
    <t>Castanho escuro - bastão</t>
  </si>
  <si>
    <t>Prata- bastão</t>
  </si>
  <si>
    <t>Vermelho claro - bloco</t>
  </si>
  <si>
    <t>Vermelho escuro - bloco</t>
  </si>
  <si>
    <t>Maravilha claro - bloco</t>
  </si>
  <si>
    <t>Azul da prússia - bloco</t>
  </si>
  <si>
    <t>Azul ultramar - bloco</t>
  </si>
  <si>
    <t>Azul índigo - bloco</t>
  </si>
  <si>
    <t>Verde escuro - bloco</t>
  </si>
  <si>
    <t>verde claro - bloco</t>
  </si>
  <si>
    <t>Verde musgo - bloco</t>
  </si>
  <si>
    <t>Castanho claro - bloco</t>
  </si>
  <si>
    <t>Castanho escuro - bloco</t>
  </si>
  <si>
    <t>Prata- bloco</t>
  </si>
  <si>
    <t xml:space="preserve">Amarelo Ouro </t>
  </si>
  <si>
    <t xml:space="preserve">Vermelho claro </t>
  </si>
  <si>
    <t>Vermelho carmin</t>
  </si>
  <si>
    <t xml:space="preserve">Violeta </t>
  </si>
  <si>
    <t>Verde esmeralda- bloco</t>
  </si>
  <si>
    <t>Verde esmeralda- bastão</t>
  </si>
  <si>
    <t>TOTAL</t>
  </si>
  <si>
    <t xml:space="preserve"> + Frete</t>
  </si>
  <si>
    <t>Razão Social:</t>
  </si>
  <si>
    <t>CNPJ:</t>
  </si>
  <si>
    <t>ATENÇÃO!!! As cores das células servem somente como referência e não são 100% fiéis às cores reais!</t>
  </si>
  <si>
    <t>Condições de Pagamento:</t>
  </si>
  <si>
    <t>&lt; R$ 500 = boleto 15 dias</t>
  </si>
  <si>
    <t xml:space="preserve"> &gt; R$ 500,00 &lt; R$ 1000,00 = boleto 28 dias</t>
  </si>
  <si>
    <t>&gt; R$ 1000,00 = boleto opção de parcelar</t>
  </si>
  <si>
    <t>Obs.: todos orçamentos saem com padrão de 15 dias no boleto</t>
  </si>
  <si>
    <t>Responsável:</t>
  </si>
  <si>
    <t>Email:</t>
  </si>
  <si>
    <t>Telefone para contato:</t>
  </si>
  <si>
    <t>Endereço para entrega:</t>
  </si>
  <si>
    <t>CEP:</t>
  </si>
  <si>
    <t>Data da entrega (prevista para Janeiro de 2024), caso necessite antes, favor descrever:</t>
  </si>
  <si>
    <t xml:space="preserve">Selecionar com um "x" </t>
  </si>
  <si>
    <t>Filiada ou "Em processo de filiação"</t>
  </si>
  <si>
    <t>Não Filiada</t>
  </si>
  <si>
    <r>
      <rPr>
        <b/>
        <sz val="11"/>
        <color theme="1"/>
        <rFont val="Calibri"/>
        <family val="2"/>
        <scheme val="minor"/>
      </rPr>
      <t>Caixa papel kraft, 8 bastões básicos.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ultramar, azul da prússia, verde escuro e verde claro</t>
    </r>
  </si>
  <si>
    <r>
      <rPr>
        <b/>
        <sz val="11"/>
        <color theme="1"/>
        <rFont val="Calibri"/>
        <family val="2"/>
        <scheme val="minor"/>
      </rPr>
      <t>Caixa papel kraft, 8 blocos básicos.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ultramar, azul da prússia, verde escuro e verde claro</t>
    </r>
  </si>
  <si>
    <r>
      <rPr>
        <b/>
        <sz val="11"/>
        <color theme="1"/>
        <rFont val="Calibri"/>
        <family val="2"/>
        <scheme val="minor"/>
      </rPr>
      <t>Porta Giz com 8 blocos e 8 bastões.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ultramar, azul da prússia, verde escuro e verde claro</t>
    </r>
  </si>
  <si>
    <r>
      <rPr>
        <b/>
        <sz val="11"/>
        <color theme="1"/>
        <rFont val="Calibri"/>
        <family val="2"/>
        <scheme val="minor"/>
      </rPr>
      <t>Caixa papel kraft, 12 blocos Guarani.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da prússia, azul celeste, verde musgo, verde claro, café, preto, cinza, branco</t>
    </r>
  </si>
  <si>
    <r>
      <rPr>
        <b/>
        <sz val="11"/>
        <color theme="1"/>
        <rFont val="Calibri"/>
        <family val="2"/>
        <scheme val="minor"/>
      </rPr>
      <t>Caixa papel kraft, 12 bastões Guarani.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da prússia, azul celeste, verde musgo, verde claro, café, preto, cinza, branco</t>
    </r>
  </si>
  <si>
    <t>Pedido Mínimo R$ 400,00</t>
  </si>
  <si>
    <r>
      <rPr>
        <b/>
        <sz val="11"/>
        <color theme="1"/>
        <rFont val="Calibri"/>
        <family val="2"/>
        <scheme val="minor"/>
      </rPr>
      <t>Caixa de Bambu, 8 blocos e 8 bastões.</t>
    </r>
    <r>
      <rPr>
        <sz val="11"/>
        <color theme="1"/>
        <rFont val="Calibri"/>
        <family val="2"/>
        <scheme val="minor"/>
      </rPr>
      <t xml:space="preserve">
Cores: amarelo limão, amarelo ouro, vermelho claro, vermelho escuro, azul da prússia, verde musgo, café e pêssego</t>
    </r>
  </si>
  <si>
    <t>Produto</t>
  </si>
  <si>
    <t>Descrição</t>
  </si>
  <si>
    <t xml:space="preserve">Preço unitário </t>
  </si>
  <si>
    <t>Quantidade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</si>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</sst>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u/>
      <sz val="2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B01"/>
        <bgColor indexed="64"/>
      </patternFill>
    </fill>
    <fill>
      <patternFill patternType="solid">
        <fgColor rgb="FFFF6325"/>
        <bgColor indexed="64"/>
      </patternFill>
    </fill>
    <fill>
      <patternFill patternType="solid">
        <fgColor rgb="FFCD0505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C0008E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10664B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9E0C"/>
        <bgColor indexed="64"/>
      </patternFill>
    </fill>
    <fill>
      <patternFill patternType="solid">
        <fgColor rgb="FFD06800"/>
        <bgColor indexed="64"/>
      </patternFill>
    </fill>
    <fill>
      <patternFill patternType="solid">
        <fgColor rgb="FF8E4700"/>
        <bgColor indexed="64"/>
      </patternFill>
    </fill>
    <fill>
      <patternFill patternType="solid">
        <fgColor rgb="FF886320"/>
        <bgColor indexed="64"/>
      </patternFill>
    </fill>
    <fill>
      <patternFill patternType="solid">
        <fgColor rgb="FF56391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C95D2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3864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left" vertical="top"/>
    </xf>
    <xf numFmtId="0" fontId="1" fillId="0" borderId="1" xfId="0" applyFont="1" applyBorder="1"/>
    <xf numFmtId="0" fontId="3" fillId="3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2" fillId="0" borderId="1" xfId="0" applyFont="1" applyBorder="1" applyAlignment="1">
      <alignment horizontal="left" vertical="top" wrapText="1"/>
    </xf>
    <xf numFmtId="0" fontId="0" fillId="8" borderId="0" xfId="0" applyFill="1"/>
    <xf numFmtId="0" fontId="0" fillId="8" borderId="0" xfId="0" applyFill="1" applyAlignment="1">
      <alignment horizontal="left" vertical="top" wrapText="1"/>
    </xf>
    <xf numFmtId="16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3" fillId="9" borderId="1" xfId="0" applyFont="1" applyFill="1" applyBorder="1"/>
    <xf numFmtId="0" fontId="3" fillId="10" borderId="1" xfId="0" applyFont="1" applyFill="1" applyBorder="1"/>
    <xf numFmtId="0" fontId="3" fillId="11" borderId="1" xfId="0" applyFont="1" applyFill="1" applyBorder="1"/>
    <xf numFmtId="0" fontId="3" fillId="12" borderId="1" xfId="0" applyFont="1" applyFill="1" applyBorder="1"/>
    <xf numFmtId="0" fontId="3" fillId="13" borderId="1" xfId="0" applyFont="1" applyFill="1" applyBorder="1"/>
    <xf numFmtId="0" fontId="3" fillId="14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3" fillId="17" borderId="1" xfId="0" applyFont="1" applyFill="1" applyBorder="1"/>
    <xf numFmtId="0" fontId="3" fillId="18" borderId="1" xfId="0" applyFont="1" applyFill="1" applyBorder="1"/>
    <xf numFmtId="0" fontId="3" fillId="19" borderId="1" xfId="0" applyFont="1" applyFill="1" applyBorder="1"/>
    <xf numFmtId="0" fontId="3" fillId="20" borderId="1" xfId="0" applyFont="1" applyFill="1" applyBorder="1"/>
    <xf numFmtId="0" fontId="3" fillId="21" borderId="1" xfId="0" applyFont="1" applyFill="1" applyBorder="1"/>
    <xf numFmtId="0" fontId="3" fillId="22" borderId="1" xfId="0" applyFont="1" applyFill="1" applyBorder="1"/>
    <xf numFmtId="0" fontId="3" fillId="23" borderId="1" xfId="0" applyFont="1" applyFill="1" applyBorder="1"/>
    <xf numFmtId="0" fontId="3" fillId="24" borderId="1" xfId="0" applyFont="1" applyFill="1" applyBorder="1"/>
    <xf numFmtId="0" fontId="3" fillId="25" borderId="1" xfId="0" applyFont="1" applyFill="1" applyBorder="1"/>
    <xf numFmtId="0" fontId="3" fillId="26" borderId="1" xfId="0" applyFont="1" applyFill="1" applyBorder="1"/>
    <xf numFmtId="0" fontId="3" fillId="27" borderId="1" xfId="0" applyFont="1" applyFill="1" applyBorder="1"/>
    <xf numFmtId="0" fontId="3" fillId="28" borderId="1" xfId="0" applyFont="1" applyFill="1" applyBorder="1"/>
    <xf numFmtId="0" fontId="1" fillId="2" borderId="1" xfId="0" applyFont="1" applyFill="1" applyBorder="1"/>
    <xf numFmtId="0" fontId="1" fillId="9" borderId="1" xfId="0" applyFont="1" applyFill="1" applyBorder="1"/>
    <xf numFmtId="0" fontId="1" fillId="3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1" fillId="13" borderId="1" xfId="0" applyFont="1" applyFill="1" applyBorder="1"/>
    <xf numFmtId="0" fontId="1" fillId="14" borderId="1" xfId="0" applyFont="1" applyFill="1" applyBorder="1"/>
    <xf numFmtId="0" fontId="1" fillId="4" borderId="1" xfId="0" applyFont="1" applyFill="1" applyBorder="1"/>
    <xf numFmtId="0" fontId="1" fillId="6" borderId="1" xfId="0" applyFont="1" applyFill="1" applyBorder="1"/>
    <xf numFmtId="0" fontId="1" fillId="28" borderId="1" xfId="0" applyFont="1" applyFill="1" applyBorder="1"/>
    <xf numFmtId="0" fontId="1" fillId="5" borderId="1" xfId="0" applyFont="1" applyFill="1" applyBorder="1"/>
    <xf numFmtId="0" fontId="1" fillId="15" borderId="1" xfId="0" applyFont="1" applyFill="1" applyBorder="1"/>
    <xf numFmtId="0" fontId="1" fillId="16" borderId="1" xfId="0" applyFont="1" applyFill="1" applyBorder="1"/>
    <xf numFmtId="0" fontId="1" fillId="17" borderId="1" xfId="0" applyFont="1" applyFill="1" applyBorder="1"/>
    <xf numFmtId="0" fontId="1" fillId="18" borderId="1" xfId="0" applyFont="1" applyFill="1" applyBorder="1"/>
    <xf numFmtId="0" fontId="1" fillId="19" borderId="1" xfId="0" applyFont="1" applyFill="1" applyBorder="1"/>
    <xf numFmtId="0" fontId="1" fillId="20" borderId="1" xfId="0" applyFont="1" applyFill="1" applyBorder="1"/>
    <xf numFmtId="0" fontId="1" fillId="21" borderId="1" xfId="0" applyFont="1" applyFill="1" applyBorder="1"/>
    <xf numFmtId="0" fontId="1" fillId="22" borderId="1" xfId="0" applyFont="1" applyFill="1" applyBorder="1"/>
    <xf numFmtId="0" fontId="1" fillId="7" borderId="1" xfId="0" applyFont="1" applyFill="1" applyBorder="1"/>
    <xf numFmtId="0" fontId="1" fillId="23" borderId="1" xfId="0" applyFont="1" applyFill="1" applyBorder="1"/>
    <xf numFmtId="0" fontId="1" fillId="24" borderId="1" xfId="0" applyFont="1" applyFill="1" applyBorder="1"/>
    <xf numFmtId="0" fontId="1" fillId="25" borderId="1" xfId="0" applyFont="1" applyFill="1" applyBorder="1"/>
    <xf numFmtId="0" fontId="1" fillId="26" borderId="1" xfId="0" applyFont="1" applyFill="1" applyBorder="1"/>
    <xf numFmtId="0" fontId="1" fillId="27" borderId="1" xfId="0" applyFont="1" applyFill="1" applyBorder="1"/>
    <xf numFmtId="0" fontId="0" fillId="2" borderId="1" xfId="0" applyFill="1" applyBorder="1"/>
    <xf numFmtId="0" fontId="5" fillId="9" borderId="1" xfId="0" applyFont="1" applyFill="1" applyBorder="1"/>
    <xf numFmtId="0" fontId="5" fillId="3" borderId="1" xfId="0" applyFont="1" applyFill="1" applyBorder="1"/>
    <xf numFmtId="0" fontId="5" fillId="10" borderId="1" xfId="0" applyFont="1" applyFill="1" applyBorder="1"/>
    <xf numFmtId="0" fontId="5" fillId="11" borderId="1" xfId="0" applyFont="1" applyFill="1" applyBorder="1"/>
    <xf numFmtId="0" fontId="5" fillId="12" borderId="1" xfId="0" applyFont="1" applyFill="1" applyBorder="1"/>
    <xf numFmtId="0" fontId="5" fillId="14" borderId="1" xfId="0" applyFont="1" applyFill="1" applyBorder="1"/>
    <xf numFmtId="0" fontId="5" fillId="29" borderId="1" xfId="0" applyFont="1" applyFill="1" applyBorder="1"/>
    <xf numFmtId="0" fontId="0" fillId="30" borderId="1" xfId="0" applyFill="1" applyBorder="1"/>
    <xf numFmtId="0" fontId="0" fillId="31" borderId="1" xfId="0" applyFill="1" applyBorder="1"/>
    <xf numFmtId="0" fontId="0" fillId="32" borderId="1" xfId="0" applyFill="1" applyBorder="1"/>
    <xf numFmtId="0" fontId="1" fillId="31" borderId="1" xfId="0" applyFont="1" applyFill="1" applyBorder="1"/>
    <xf numFmtId="0" fontId="1" fillId="32" borderId="1" xfId="0" applyFont="1" applyFill="1" applyBorder="1"/>
    <xf numFmtId="0" fontId="3" fillId="31" borderId="1" xfId="0" applyFont="1" applyFill="1" applyBorder="1"/>
    <xf numFmtId="0" fontId="3" fillId="32" borderId="1" xfId="0" applyFont="1" applyFill="1" applyBorder="1"/>
    <xf numFmtId="0" fontId="0" fillId="33" borderId="1" xfId="0" applyFill="1" applyBorder="1"/>
    <xf numFmtId="0" fontId="0" fillId="34" borderId="1" xfId="0" applyFill="1" applyBorder="1"/>
    <xf numFmtId="0" fontId="0" fillId="35" borderId="1" xfId="0" applyFill="1" applyBorder="1"/>
    <xf numFmtId="0" fontId="0" fillId="7" borderId="1" xfId="0" applyFill="1" applyBorder="1"/>
    <xf numFmtId="0" fontId="4" fillId="22" borderId="1" xfId="0" applyFont="1" applyFill="1" applyBorder="1"/>
    <xf numFmtId="0" fontId="2" fillId="0" borderId="0" xfId="0" applyFont="1"/>
    <xf numFmtId="0" fontId="8" fillId="0" borderId="0" xfId="0" applyFont="1" applyAlignment="1">
      <alignment horizontal="center" vertical="center"/>
    </xf>
    <xf numFmtId="0" fontId="3" fillId="2" borderId="5" xfId="0" applyFont="1" applyFill="1" applyBorder="1"/>
    <xf numFmtId="0" fontId="0" fillId="0" borderId="5" xfId="0" applyBorder="1" applyAlignment="1">
      <alignment horizontal="left" vertical="top"/>
    </xf>
    <xf numFmtId="164" fontId="0" fillId="0" borderId="5" xfId="0" applyNumberForma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 vertical="top"/>
    </xf>
    <xf numFmtId="0" fontId="7" fillId="37" borderId="0" xfId="0" applyFont="1" applyFill="1" applyAlignment="1">
      <alignment horizontal="left" vertical="center"/>
    </xf>
    <xf numFmtId="0" fontId="0" fillId="37" borderId="0" xfId="0" applyFill="1"/>
    <xf numFmtId="164" fontId="6" fillId="37" borderId="0" xfId="0" applyNumberFormat="1" applyFont="1" applyFill="1" applyAlignment="1">
      <alignment horizontal="left" vertical="center"/>
    </xf>
    <xf numFmtId="0" fontId="0" fillId="26" borderId="2" xfId="0" applyFill="1" applyBorder="1" applyAlignment="1" applyProtection="1">
      <alignment vertical="center"/>
      <protection locked="0"/>
    </xf>
    <xf numFmtId="0" fontId="5" fillId="36" borderId="3" xfId="0" applyFont="1" applyFill="1" applyBorder="1" applyAlignment="1" applyProtection="1">
      <alignment horizontal="left" vertical="center"/>
      <protection locked="0"/>
    </xf>
    <xf numFmtId="0" fontId="5" fillId="36" borderId="3" xfId="0" applyFont="1" applyFill="1" applyBorder="1" applyAlignment="1" applyProtection="1">
      <alignment vertical="center"/>
      <protection locked="0"/>
    </xf>
    <xf numFmtId="0" fontId="5" fillId="36" borderId="4" xfId="0" applyFont="1" applyFill="1" applyBorder="1" applyAlignment="1" applyProtection="1">
      <alignment vertical="center"/>
      <protection locked="0"/>
    </xf>
    <xf numFmtId="0" fontId="5" fillId="36" borderId="0" xfId="0" applyFont="1" applyFill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6" borderId="2" xfId="0" applyFill="1" applyBorder="1" applyAlignment="1" applyProtection="1">
      <alignment horizontal="left" vertical="center"/>
      <protection locked="0"/>
    </xf>
    <xf numFmtId="0" fontId="5" fillId="36" borderId="4" xfId="0" applyFont="1" applyFill="1" applyBorder="1" applyAlignment="1" applyProtection="1">
      <alignment horizontal="left" vertical="center"/>
      <protection locked="0"/>
    </xf>
    <xf numFmtId="0" fontId="5" fillId="36" borderId="0" xfId="0" applyFont="1" applyFill="1" applyAlignment="1" applyProtection="1">
      <alignment horizontal="left" vertical="center"/>
      <protection locked="0"/>
    </xf>
    <xf numFmtId="0" fontId="0" fillId="36" borderId="3" xfId="0" applyFill="1" applyBorder="1" applyAlignment="1" applyProtection="1">
      <alignment horizontal="left" vertical="center"/>
      <protection locked="0"/>
    </xf>
    <xf numFmtId="0" fontId="0" fillId="26" borderId="3" xfId="0" applyFill="1" applyBorder="1" applyAlignment="1" applyProtection="1">
      <alignment horizontal="center" vertical="center"/>
      <protection locked="0"/>
    </xf>
    <xf numFmtId="0" fontId="0" fillId="36" borderId="4" xfId="0" applyFill="1" applyBorder="1" applyAlignment="1" applyProtection="1">
      <alignment horizontal="left" vertical="center"/>
      <protection locked="0"/>
    </xf>
    <xf numFmtId="0" fontId="0" fillId="36" borderId="0" xfId="0" applyFill="1" applyAlignment="1" applyProtection="1">
      <alignment horizontal="left" vertical="center"/>
      <protection locked="0"/>
    </xf>
    <xf numFmtId="0" fontId="0" fillId="36" borderId="3" xfId="0" applyFill="1" applyBorder="1" applyAlignment="1" applyProtection="1">
      <alignment vertical="center"/>
      <protection locked="0"/>
    </xf>
    <xf numFmtId="0" fontId="0" fillId="36" borderId="4" xfId="0" applyFill="1" applyBorder="1" applyAlignment="1" applyProtection="1">
      <alignment vertical="center"/>
      <protection locked="0"/>
    </xf>
    <xf numFmtId="0" fontId="0" fillId="36" borderId="0" xfId="0" applyFill="1" applyAlignment="1" applyProtection="1">
      <alignment vertical="center"/>
      <protection locked="0"/>
    </xf>
    <xf numFmtId="0" fontId="0" fillId="26" borderId="6" xfId="0" applyFill="1" applyBorder="1" applyAlignment="1" applyProtection="1">
      <alignment vertical="center"/>
      <protection locked="0"/>
    </xf>
    <xf numFmtId="0" fontId="0" fillId="36" borderId="7" xfId="0" applyFill="1" applyBorder="1" applyAlignment="1" applyProtection="1">
      <alignment horizontal="left" vertical="center"/>
      <protection locked="0"/>
    </xf>
    <xf numFmtId="0" fontId="0" fillId="36" borderId="7" xfId="0" applyFill="1" applyBorder="1" applyAlignment="1" applyProtection="1">
      <alignment vertical="center"/>
      <protection locked="0"/>
    </xf>
    <xf numFmtId="0" fontId="0" fillId="36" borderId="8" xfId="0" applyFill="1" applyBorder="1" applyAlignment="1" applyProtection="1">
      <alignment vertical="center"/>
      <protection locked="0"/>
    </xf>
    <xf numFmtId="0" fontId="0" fillId="26" borderId="10" xfId="0" applyFill="1" applyBorder="1" applyAlignment="1" applyProtection="1">
      <alignment horizontal="center" vertical="center" wrapText="1"/>
      <protection locked="0"/>
    </xf>
    <xf numFmtId="0" fontId="0" fillId="38" borderId="11" xfId="0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6" borderId="13" xfId="0" applyFill="1" applyBorder="1" applyAlignment="1" applyProtection="1">
      <alignment horizontal="left" vertical="center"/>
      <protection locked="0"/>
    </xf>
    <xf numFmtId="0" fontId="0" fillId="26" borderId="15" xfId="0" applyFill="1" applyBorder="1" applyAlignment="1" applyProtection="1">
      <alignment horizontal="center" vertical="center"/>
      <protection locked="0"/>
    </xf>
    <xf numFmtId="0" fontId="0" fillId="38" borderId="11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6" borderId="1" xfId="0" applyFill="1" applyBorder="1" applyAlignment="1" applyProtection="1">
      <alignment horizontal="center" vertical="center" wrapText="1"/>
      <protection locked="0"/>
    </xf>
    <xf numFmtId="0" fontId="0" fillId="36" borderId="1" xfId="0" applyFill="1" applyBorder="1" applyAlignment="1" applyProtection="1">
      <alignment horizontal="center" vertical="center"/>
      <protection locked="0"/>
    </xf>
    <xf numFmtId="0" fontId="0" fillId="36" borderId="1" xfId="0" applyFill="1" applyBorder="1" applyAlignment="1" applyProtection="1">
      <alignment horizontal="left" vertical="top" wrapText="1"/>
      <protection locked="0"/>
    </xf>
    <xf numFmtId="164" fontId="0" fillId="8" borderId="1" xfId="0" applyNumberFormat="1" applyFill="1" applyBorder="1" applyAlignment="1">
      <alignment horizontal="center" vertical="center"/>
    </xf>
    <xf numFmtId="0" fontId="9" fillId="36" borderId="2" xfId="0" applyFont="1" applyFill="1" applyBorder="1" applyAlignment="1">
      <alignment horizontal="center" vertical="center"/>
    </xf>
    <xf numFmtId="0" fontId="9" fillId="36" borderId="3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/>
    </xf>
    <xf numFmtId="0" fontId="9" fillId="36" borderId="16" xfId="0" applyFont="1" applyFill="1" applyBorder="1" applyAlignment="1">
      <alignment horizontal="center" vertical="center"/>
    </xf>
    <xf numFmtId="0" fontId="0" fillId="26" borderId="6" xfId="0" applyFill="1" applyBorder="1" applyAlignment="1" applyProtection="1">
      <alignment horizontal="center" vertical="center" wrapText="1"/>
      <protection locked="0"/>
    </xf>
    <xf numFmtId="0" fontId="0" fillId="26" borderId="12" xfId="0" applyFill="1" applyBorder="1" applyAlignment="1" applyProtection="1">
      <alignment horizontal="center" vertical="center" wrapText="1"/>
      <protection locked="0"/>
    </xf>
    <xf numFmtId="0" fontId="0" fillId="26" borderId="9" xfId="0" applyFill="1" applyBorder="1" applyAlignment="1" applyProtection="1">
      <alignment horizontal="center" vertical="center" wrapText="1"/>
      <protection locked="0"/>
    </xf>
    <xf numFmtId="0" fontId="0" fillId="26" borderId="14" xfId="0" applyFill="1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4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996633"/>
      <color rgb="FFC38649"/>
      <color rgb="FF66FF33"/>
      <color rgb="FF0099FF"/>
      <color rgb="FF6600CC"/>
      <color rgb="FF1C95D2"/>
      <color rgb="FF0062AC"/>
      <color rgb="FFFFCC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173354</xdr:colOff>
      <xdr:row>21</xdr:row>
      <xdr:rowOff>200026</xdr:rowOff>
    </xdr:from>
    <xdr:to>
      <xdr:col>0</xdr:col>
      <xdr:colOff>1783079</xdr:colOff>
      <xdr:row>21</xdr:row>
      <xdr:rowOff>1139418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646F540-1E45-4B65-AAC9-9089E91F3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354" y="17360266"/>
          <a:ext cx="1609725" cy="939392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222885</xdr:colOff>
      <xdr:row>19</xdr:row>
      <xdr:rowOff>207644</xdr:rowOff>
    </xdr:from>
    <xdr:to>
      <xdr:col>0</xdr:col>
      <xdr:colOff>1832085</xdr:colOff>
      <xdr:row>19</xdr:row>
      <xdr:rowOff>1150620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D22AF7-4AFB-4079-A130-768AE2299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" y="14609444"/>
          <a:ext cx="1609200" cy="94297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165735</xdr:colOff>
      <xdr:row>20</xdr:row>
      <xdr:rowOff>270510</xdr:rowOff>
    </xdr:from>
    <xdr:to>
      <xdr:col>0</xdr:col>
      <xdr:colOff>1780705</xdr:colOff>
      <xdr:row>20</xdr:row>
      <xdr:rowOff>1232535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B1C953EC-F34D-44C0-B915-9E4555A72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" y="16051530"/>
          <a:ext cx="1614970" cy="9620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217170</xdr:colOff>
      <xdr:row>12</xdr:row>
      <xdr:rowOff>198120</xdr:rowOff>
    </xdr:from>
    <xdr:to>
      <xdr:col>0</xdr:col>
      <xdr:colOff>1884045</xdr:colOff>
      <xdr:row>12</xdr:row>
      <xdr:rowOff>1150620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D20DAFD-A22D-4FAD-B30E-F736E322A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170" y="4945380"/>
          <a:ext cx="1666875" cy="9525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234315</xdr:colOff>
      <xdr:row>17</xdr:row>
      <xdr:rowOff>211455</xdr:rowOff>
    </xdr:from>
    <xdr:to>
      <xdr:col>0</xdr:col>
      <xdr:colOff>1863090</xdr:colOff>
      <xdr:row>17</xdr:row>
      <xdr:rowOff>1135380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8BD2FAD4-2A0F-49C5-9E0F-794C297D4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" y="11854815"/>
          <a:ext cx="1628775" cy="9239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179070</xdr:colOff>
      <xdr:row>13</xdr:row>
      <xdr:rowOff>230505</xdr:rowOff>
    </xdr:from>
    <xdr:to>
      <xdr:col>0</xdr:col>
      <xdr:colOff>1788795</xdr:colOff>
      <xdr:row>13</xdr:row>
      <xdr:rowOff>1125855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50DBBF06-CBF6-4F70-BC2C-9B55D563F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" y="6356985"/>
          <a:ext cx="1609725" cy="8953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177165</xdr:colOff>
      <xdr:row>14</xdr:row>
      <xdr:rowOff>186690</xdr:rowOff>
    </xdr:from>
    <xdr:to>
      <xdr:col>0</xdr:col>
      <xdr:colOff>1767840</xdr:colOff>
      <xdr:row>14</xdr:row>
      <xdr:rowOff>1053465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29921369-537A-4A75-925B-D26922BC3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" y="7692390"/>
          <a:ext cx="1590675" cy="8667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198120</xdr:colOff>
      <xdr:row>18</xdr:row>
      <xdr:rowOff>222885</xdr:rowOff>
    </xdr:from>
    <xdr:to>
      <xdr:col>0</xdr:col>
      <xdr:colOff>1779270</xdr:colOff>
      <xdr:row>18</xdr:row>
      <xdr:rowOff>1070610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FF1CF13D-DA8C-43AB-86FE-B4F1A38A0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13245465"/>
          <a:ext cx="1581150" cy="8477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285750</xdr:colOff>
      <xdr:row>23</xdr:row>
      <xdr:rowOff>247651</xdr:rowOff>
    </xdr:from>
    <xdr:to>
      <xdr:col>0</xdr:col>
      <xdr:colOff>1571625</xdr:colOff>
      <xdr:row>23</xdr:row>
      <xdr:rowOff>1057275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32D7D4BB-12E7-46BF-9FAA-F2277AE04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3973176"/>
          <a:ext cx="1285875" cy="80962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285750</xdr:colOff>
      <xdr:row>83</xdr:row>
      <xdr:rowOff>209549</xdr:rowOff>
    </xdr:from>
    <xdr:to>
      <xdr:col>0</xdr:col>
      <xdr:colOff>1533525</xdr:colOff>
      <xdr:row>83</xdr:row>
      <xdr:rowOff>1133474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5C1171CA-DFA7-433B-9DFC-6B153A567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6365199"/>
          <a:ext cx="1247775" cy="9239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314325</xdr:colOff>
      <xdr:row>84</xdr:row>
      <xdr:rowOff>200025</xdr:rowOff>
    </xdr:from>
    <xdr:to>
      <xdr:col>0</xdr:col>
      <xdr:colOff>1552575</xdr:colOff>
      <xdr:row>84</xdr:row>
      <xdr:rowOff>1095375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F5C805E7-04EA-43F4-937A-514044920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7736800"/>
          <a:ext cx="1238250" cy="8953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295275</xdr:colOff>
      <xdr:row>85</xdr:row>
      <xdr:rowOff>285750</xdr:rowOff>
    </xdr:from>
    <xdr:to>
      <xdr:col>0</xdr:col>
      <xdr:colOff>1524000</xdr:colOff>
      <xdr:row>85</xdr:row>
      <xdr:rowOff>1162050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3034FD7A-295D-402C-878E-107B5A911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9203650"/>
          <a:ext cx="1228725" cy="8763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314325</xdr:colOff>
      <xdr:row>86</xdr:row>
      <xdr:rowOff>276225</xdr:rowOff>
    </xdr:from>
    <xdr:to>
      <xdr:col>0</xdr:col>
      <xdr:colOff>1524000</xdr:colOff>
      <xdr:row>86</xdr:row>
      <xdr:rowOff>1133475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4DFD912C-09EA-4B43-BA5A-AD6741878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0575250"/>
          <a:ext cx="1209675" cy="8572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314325</xdr:colOff>
      <xdr:row>87</xdr:row>
      <xdr:rowOff>228600</xdr:rowOff>
    </xdr:from>
    <xdr:to>
      <xdr:col>0</xdr:col>
      <xdr:colOff>1504950</xdr:colOff>
      <xdr:row>87</xdr:row>
      <xdr:rowOff>1066800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B6A57AB4-1F6A-449E-88BE-58966E176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1908750"/>
          <a:ext cx="1190625" cy="838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323850</xdr:colOff>
      <xdr:row>88</xdr:row>
      <xdr:rowOff>238125</xdr:rowOff>
    </xdr:from>
    <xdr:to>
      <xdr:col>0</xdr:col>
      <xdr:colOff>1514475</xdr:colOff>
      <xdr:row>88</xdr:row>
      <xdr:rowOff>1057275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AE691591-1D87-4177-BF09-5195E0B62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3299400"/>
          <a:ext cx="1190625" cy="8191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333375</xdr:colOff>
      <xdr:row>89</xdr:row>
      <xdr:rowOff>247650</xdr:rowOff>
    </xdr:from>
    <xdr:to>
      <xdr:col>0</xdr:col>
      <xdr:colOff>1504950</xdr:colOff>
      <xdr:row>89</xdr:row>
      <xdr:rowOff>1038225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E3FA4321-B0A6-4C28-876A-6B500A385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34690050"/>
          <a:ext cx="1171575" cy="790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276225</xdr:colOff>
      <xdr:row>90</xdr:row>
      <xdr:rowOff>257175</xdr:rowOff>
    </xdr:from>
    <xdr:to>
      <xdr:col>0</xdr:col>
      <xdr:colOff>1438275</xdr:colOff>
      <xdr:row>90</xdr:row>
      <xdr:rowOff>1038225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8BDCE3D-98A7-4D66-922C-CFD435904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6080700"/>
          <a:ext cx="1162050" cy="781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323850</xdr:colOff>
      <xdr:row>91</xdr:row>
      <xdr:rowOff>257175</xdr:rowOff>
    </xdr:from>
    <xdr:to>
      <xdr:col>0</xdr:col>
      <xdr:colOff>1476375</xdr:colOff>
      <xdr:row>91</xdr:row>
      <xdr:rowOff>1019175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55A7ABF4-CECF-490C-BC16-6C98EDD464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7461825"/>
          <a:ext cx="1152525" cy="76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485775</xdr:colOff>
      <xdr:row>92</xdr:row>
      <xdr:rowOff>247650</xdr:rowOff>
    </xdr:from>
    <xdr:to>
      <xdr:col>0</xdr:col>
      <xdr:colOff>1313124</xdr:colOff>
      <xdr:row>92</xdr:row>
      <xdr:rowOff>1143000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4ABDD45D-50E0-41BB-877C-6E110D1044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38833425"/>
          <a:ext cx="827349" cy="8953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485775</xdr:colOff>
      <xdr:row>93</xdr:row>
      <xdr:rowOff>257175</xdr:rowOff>
    </xdr:from>
    <xdr:to>
      <xdr:col>0</xdr:col>
      <xdr:colOff>1295400</xdr:colOff>
      <xdr:row>93</xdr:row>
      <xdr:rowOff>1143000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2B92B329-BEC1-4DBB-83EA-036C656C5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40224075"/>
          <a:ext cx="809625" cy="8858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476250</xdr:colOff>
      <xdr:row>94</xdr:row>
      <xdr:rowOff>285750</xdr:rowOff>
    </xdr:from>
    <xdr:to>
      <xdr:col>0</xdr:col>
      <xdr:colOff>1266825</xdr:colOff>
      <xdr:row>94</xdr:row>
      <xdr:rowOff>1143000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22ED96A7-2EA7-491F-B235-3C125ECF7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41633775"/>
          <a:ext cx="790575" cy="8572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466725</xdr:colOff>
      <xdr:row>95</xdr:row>
      <xdr:rowOff>266700</xdr:rowOff>
    </xdr:from>
    <xdr:to>
      <xdr:col>0</xdr:col>
      <xdr:colOff>1228725</xdr:colOff>
      <xdr:row>95</xdr:row>
      <xdr:rowOff>1104900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C8B4EF71-606F-4BE0-90B2-086F4C7C1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2995850"/>
          <a:ext cx="762000" cy="838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523875</xdr:colOff>
      <xdr:row>96</xdr:row>
      <xdr:rowOff>323850</xdr:rowOff>
    </xdr:from>
    <xdr:to>
      <xdr:col>0</xdr:col>
      <xdr:colOff>1266825</xdr:colOff>
      <xdr:row>96</xdr:row>
      <xdr:rowOff>1143000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F0522C5-8C4A-4CBB-A2B7-7CC46C5FF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44434125"/>
          <a:ext cx="742950" cy="8191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466724</xdr:colOff>
      <xdr:row>97</xdr:row>
      <xdr:rowOff>209550</xdr:rowOff>
    </xdr:from>
    <xdr:to>
      <xdr:col>0</xdr:col>
      <xdr:colOff>1181099</xdr:colOff>
      <xdr:row>97</xdr:row>
      <xdr:rowOff>1019175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91DD0648-E61F-402B-8FEC-672E34EB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4" y="45700950"/>
          <a:ext cx="714375" cy="8096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495300</xdr:colOff>
      <xdr:row>98</xdr:row>
      <xdr:rowOff>257175</xdr:rowOff>
    </xdr:from>
    <xdr:to>
      <xdr:col>0</xdr:col>
      <xdr:colOff>1181100</xdr:colOff>
      <xdr:row>98</xdr:row>
      <xdr:rowOff>1038225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FBB5CC29-B109-4273-90CC-83FB4A0D8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47129700"/>
          <a:ext cx="685800" cy="781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485775</xdr:colOff>
      <xdr:row>99</xdr:row>
      <xdr:rowOff>285750</xdr:rowOff>
    </xdr:from>
    <xdr:to>
      <xdr:col>0</xdr:col>
      <xdr:colOff>1190625</xdr:colOff>
      <xdr:row>99</xdr:row>
      <xdr:rowOff>1076325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A069D84E-488C-47EE-B339-D9DB6CA8DC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48539400"/>
          <a:ext cx="704850" cy="7905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485775</xdr:colOff>
      <xdr:row>100</xdr:row>
      <xdr:rowOff>295275</xdr:rowOff>
    </xdr:from>
    <xdr:to>
      <xdr:col>0</xdr:col>
      <xdr:colOff>1171575</xdr:colOff>
      <xdr:row>100</xdr:row>
      <xdr:rowOff>1057275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95909273-9A73-4E31-9E35-E83A8BEE85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49930050"/>
          <a:ext cx="685800" cy="762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600075</xdr:colOff>
      <xdr:row>101</xdr:row>
      <xdr:rowOff>314325</xdr:rowOff>
    </xdr:from>
    <xdr:to>
      <xdr:col>0</xdr:col>
      <xdr:colOff>1247775</xdr:colOff>
      <xdr:row>101</xdr:row>
      <xdr:rowOff>1114425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FC451A65-BB32-44A2-AE28-61619672DE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1330225"/>
          <a:ext cx="647700" cy="8001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590550</xdr:colOff>
      <xdr:row>102</xdr:row>
      <xdr:rowOff>285750</xdr:rowOff>
    </xdr:from>
    <xdr:to>
      <xdr:col>0</xdr:col>
      <xdr:colOff>1238550</xdr:colOff>
      <xdr:row>102</xdr:row>
      <xdr:rowOff>1084950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DE79231D-DD12-4F6C-98EC-562B5A845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52682775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581025</xdr:colOff>
      <xdr:row>103</xdr:row>
      <xdr:rowOff>285750</xdr:rowOff>
    </xdr:from>
    <xdr:to>
      <xdr:col>0</xdr:col>
      <xdr:colOff>1229025</xdr:colOff>
      <xdr:row>103</xdr:row>
      <xdr:rowOff>1084950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C90784E4-EFA9-4853-9373-09B03B381E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4063900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581025</xdr:colOff>
      <xdr:row>104</xdr:row>
      <xdr:rowOff>295275</xdr:rowOff>
    </xdr:from>
    <xdr:to>
      <xdr:col>0</xdr:col>
      <xdr:colOff>1229025</xdr:colOff>
      <xdr:row>104</xdr:row>
      <xdr:rowOff>1094475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707B4E2C-C3F8-4155-8CB6-82754A7D7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025" y="55454550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609600</xdr:colOff>
      <xdr:row>105</xdr:row>
      <xdr:rowOff>314325</xdr:rowOff>
    </xdr:from>
    <xdr:to>
      <xdr:col>0</xdr:col>
      <xdr:colOff>1257600</xdr:colOff>
      <xdr:row>105</xdr:row>
      <xdr:rowOff>1113525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7E35B27D-D438-48CB-BD41-58470659D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6854725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609600</xdr:colOff>
      <xdr:row>106</xdr:row>
      <xdr:rowOff>285750</xdr:rowOff>
    </xdr:from>
    <xdr:to>
      <xdr:col>0</xdr:col>
      <xdr:colOff>1257600</xdr:colOff>
      <xdr:row>106</xdr:row>
      <xdr:rowOff>1084950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B7DC7AD6-28F5-4315-93E9-6D413D4993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8207275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600075</xdr:colOff>
      <xdr:row>109</xdr:row>
      <xdr:rowOff>314325</xdr:rowOff>
    </xdr:from>
    <xdr:to>
      <xdr:col>0</xdr:col>
      <xdr:colOff>1248075</xdr:colOff>
      <xdr:row>109</xdr:row>
      <xdr:rowOff>1113525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0EA55112-61F8-496B-9508-4C0792761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2379225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590550</xdr:colOff>
      <xdr:row>107</xdr:row>
      <xdr:rowOff>304800</xdr:rowOff>
    </xdr:from>
    <xdr:to>
      <xdr:col>0</xdr:col>
      <xdr:colOff>1238550</xdr:colOff>
      <xdr:row>107</xdr:row>
      <xdr:rowOff>1104000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F92E5B0C-14D6-40CC-A41E-A18D4914C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59607450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600075</xdr:colOff>
      <xdr:row>108</xdr:row>
      <xdr:rowOff>304800</xdr:rowOff>
    </xdr:from>
    <xdr:to>
      <xdr:col>0</xdr:col>
      <xdr:colOff>1248075</xdr:colOff>
      <xdr:row>108</xdr:row>
      <xdr:rowOff>1104000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18A95CBD-F24C-4D6A-846F-9E982244D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60988575"/>
          <a:ext cx="648000" cy="7992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409575</xdr:colOff>
      <xdr:row>110</xdr:row>
      <xdr:rowOff>171450</xdr:rowOff>
    </xdr:from>
    <xdr:to>
      <xdr:col>0</xdr:col>
      <xdr:colOff>1489575</xdr:colOff>
      <xdr:row>110</xdr:row>
      <xdr:rowOff>1251450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AE22C830-A6E2-4327-8DA7-C5F71BBC19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63617475"/>
          <a:ext cx="108000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400050</xdr:colOff>
      <xdr:row>111</xdr:row>
      <xdr:rowOff>152400</xdr:rowOff>
    </xdr:from>
    <xdr:to>
      <xdr:col>0</xdr:col>
      <xdr:colOff>1478280</xdr:colOff>
      <xdr:row>111</xdr:row>
      <xdr:rowOff>1232400</xdr:rowOff>
    </xdr:to>
    <xdr:pic>
      <xdr:nvPicPr>
        <xdr:cNvPr id="64" name="Imagem 63">
          <a:extLst>
            <a:ext uri="{FF2B5EF4-FFF2-40B4-BE49-F238E27FC236}">
              <a16:creationId xmlns:a16="http://schemas.microsoft.com/office/drawing/2014/main" id="{6CD6B3E7-F826-4990-80D7-E0176A533D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64979550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381000</xdr:colOff>
      <xdr:row>112</xdr:row>
      <xdr:rowOff>161925</xdr:rowOff>
    </xdr:from>
    <xdr:to>
      <xdr:col>0</xdr:col>
      <xdr:colOff>1459230</xdr:colOff>
      <xdr:row>112</xdr:row>
      <xdr:rowOff>1241925</xdr:rowOff>
    </xdr:to>
    <xdr:pic>
      <xdr:nvPicPr>
        <xdr:cNvPr id="66" name="Imagem 65">
          <a:extLst>
            <a:ext uri="{FF2B5EF4-FFF2-40B4-BE49-F238E27FC236}">
              <a16:creationId xmlns:a16="http://schemas.microsoft.com/office/drawing/2014/main" id="{64C2DB2E-4B9F-4187-B832-919C6E86CB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66370200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371475</xdr:colOff>
      <xdr:row>113</xdr:row>
      <xdr:rowOff>161925</xdr:rowOff>
    </xdr:from>
    <xdr:to>
      <xdr:col>0</xdr:col>
      <xdr:colOff>1449705</xdr:colOff>
      <xdr:row>113</xdr:row>
      <xdr:rowOff>1241925</xdr:rowOff>
    </xdr:to>
    <xdr:pic>
      <xdr:nvPicPr>
        <xdr:cNvPr id="68" name="Imagem 67">
          <a:extLst>
            <a:ext uri="{FF2B5EF4-FFF2-40B4-BE49-F238E27FC236}">
              <a16:creationId xmlns:a16="http://schemas.microsoft.com/office/drawing/2014/main" id="{116691FE-BE57-4FC8-AA8C-FABD8C1CF3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6775132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361950</xdr:colOff>
      <xdr:row>114</xdr:row>
      <xdr:rowOff>152400</xdr:rowOff>
    </xdr:from>
    <xdr:to>
      <xdr:col>0</xdr:col>
      <xdr:colOff>1440180</xdr:colOff>
      <xdr:row>114</xdr:row>
      <xdr:rowOff>1232400</xdr:rowOff>
    </xdr:to>
    <xdr:pic>
      <xdr:nvPicPr>
        <xdr:cNvPr id="70" name="Imagem 69">
          <a:extLst>
            <a:ext uri="{FF2B5EF4-FFF2-40B4-BE49-F238E27FC236}">
              <a16:creationId xmlns:a16="http://schemas.microsoft.com/office/drawing/2014/main" id="{3A16760F-A205-4DDD-923A-296BDBF5BB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6912292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361950</xdr:colOff>
      <xdr:row>115</xdr:row>
      <xdr:rowOff>161925</xdr:rowOff>
    </xdr:from>
    <xdr:to>
      <xdr:col>0</xdr:col>
      <xdr:colOff>1440180</xdr:colOff>
      <xdr:row>115</xdr:row>
      <xdr:rowOff>1241925</xdr:rowOff>
    </xdr:to>
    <xdr:pic>
      <xdr:nvPicPr>
        <xdr:cNvPr id="72" name="Imagem 71">
          <a:extLst>
            <a:ext uri="{FF2B5EF4-FFF2-40B4-BE49-F238E27FC236}">
              <a16:creationId xmlns:a16="http://schemas.microsoft.com/office/drawing/2014/main" id="{8622F1BE-A67F-47EB-A2A3-F77A50C804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051357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361950</xdr:colOff>
      <xdr:row>116</xdr:row>
      <xdr:rowOff>171450</xdr:rowOff>
    </xdr:from>
    <xdr:to>
      <xdr:col>0</xdr:col>
      <xdr:colOff>1440180</xdr:colOff>
      <xdr:row>116</xdr:row>
      <xdr:rowOff>1251450</xdr:rowOff>
    </xdr:to>
    <xdr:pic>
      <xdr:nvPicPr>
        <xdr:cNvPr id="74" name="Imagem 73">
          <a:extLst>
            <a:ext uri="{FF2B5EF4-FFF2-40B4-BE49-F238E27FC236}">
              <a16:creationId xmlns:a16="http://schemas.microsoft.com/office/drawing/2014/main" id="{0301B800-C64D-448B-83C6-673902F169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7190422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342900</xdr:colOff>
      <xdr:row>118</xdr:row>
      <xdr:rowOff>133350</xdr:rowOff>
    </xdr:from>
    <xdr:to>
      <xdr:col>0</xdr:col>
      <xdr:colOff>1421130</xdr:colOff>
      <xdr:row>118</xdr:row>
      <xdr:rowOff>1213350</xdr:rowOff>
    </xdr:to>
    <xdr:pic>
      <xdr:nvPicPr>
        <xdr:cNvPr id="76" name="Imagem 75">
          <a:extLst>
            <a:ext uri="{FF2B5EF4-FFF2-40B4-BE49-F238E27FC236}">
              <a16:creationId xmlns:a16="http://schemas.microsoft.com/office/drawing/2014/main" id="{3AE0BFE4-DBBD-457E-B66B-79A53EACBE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7462837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352425</xdr:colOff>
      <xdr:row>117</xdr:row>
      <xdr:rowOff>161925</xdr:rowOff>
    </xdr:from>
    <xdr:to>
      <xdr:col>0</xdr:col>
      <xdr:colOff>1430655</xdr:colOff>
      <xdr:row>117</xdr:row>
      <xdr:rowOff>1241925</xdr:rowOff>
    </xdr:to>
    <xdr:pic>
      <xdr:nvPicPr>
        <xdr:cNvPr id="78" name="Imagem 77">
          <a:extLst>
            <a:ext uri="{FF2B5EF4-FFF2-40B4-BE49-F238E27FC236}">
              <a16:creationId xmlns:a16="http://schemas.microsoft.com/office/drawing/2014/main" id="{7D678CB1-DADE-4D85-ACF5-F69BF5936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73275825"/>
          <a:ext cx="1078230" cy="10800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99687</xdr:colOff>
      <xdr:row>120</xdr:row>
      <xdr:rowOff>66675</xdr:rowOff>
    </xdr:from>
    <xdr:to>
      <xdr:col>0</xdr:col>
      <xdr:colOff>1719097</xdr:colOff>
      <xdr:row>120</xdr:row>
      <xdr:rowOff>1295400</xdr:rowOff>
    </xdr:to>
    <xdr:pic>
      <xdr:nvPicPr>
        <xdr:cNvPr id="80" name="Imagem 79">
          <a:extLst>
            <a:ext uri="{FF2B5EF4-FFF2-40B4-BE49-F238E27FC236}">
              <a16:creationId xmlns:a16="http://schemas.microsoft.com/office/drawing/2014/main" id="{8445592D-83CF-4AAB-BA37-D7FC9FC3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7" y="77323950"/>
          <a:ext cx="1619410" cy="12287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66675</xdr:colOff>
      <xdr:row>119</xdr:row>
      <xdr:rowOff>104775</xdr:rowOff>
    </xdr:from>
    <xdr:to>
      <xdr:col>0</xdr:col>
      <xdr:colOff>1772574</xdr:colOff>
      <xdr:row>119</xdr:row>
      <xdr:rowOff>1238250</xdr:rowOff>
    </xdr:to>
    <xdr:pic>
      <xdr:nvPicPr>
        <xdr:cNvPr id="82" name="Imagem 81">
          <a:extLst>
            <a:ext uri="{FF2B5EF4-FFF2-40B4-BE49-F238E27FC236}">
              <a16:creationId xmlns:a16="http://schemas.microsoft.com/office/drawing/2014/main" id="{2EE9F9CF-3D60-4A97-A403-4E77C48DD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75980925"/>
          <a:ext cx="1705899" cy="1133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39491</xdr:colOff>
      <xdr:row>121</xdr:row>
      <xdr:rowOff>123824</xdr:rowOff>
    </xdr:from>
    <xdr:to>
      <xdr:col>0</xdr:col>
      <xdr:colOff>1781175</xdr:colOff>
      <xdr:row>121</xdr:row>
      <xdr:rowOff>1280614</xdr:rowOff>
    </xdr:to>
    <xdr:pic>
      <xdr:nvPicPr>
        <xdr:cNvPr id="84" name="Imagem 83">
          <a:extLst>
            <a:ext uri="{FF2B5EF4-FFF2-40B4-BE49-F238E27FC236}">
              <a16:creationId xmlns:a16="http://schemas.microsoft.com/office/drawing/2014/main" id="{5B865D0D-9DBC-4C63-B524-70FAF6D92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91" y="78762224"/>
          <a:ext cx="1741684" cy="115679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134849</xdr:colOff>
      <xdr:row>122</xdr:row>
      <xdr:rowOff>161925</xdr:rowOff>
    </xdr:from>
    <xdr:to>
      <xdr:col>0</xdr:col>
      <xdr:colOff>1669337</xdr:colOff>
      <xdr:row>122</xdr:row>
      <xdr:rowOff>1181100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F6F22BBA-ED19-4EB0-AE88-AA3321270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49" y="80181450"/>
          <a:ext cx="1534488" cy="10191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114300</xdr:colOff>
      <xdr:row>10</xdr:row>
      <xdr:rowOff>182881</xdr:rowOff>
    </xdr:from>
    <xdr:to>
      <xdr:col>0</xdr:col>
      <xdr:colOff>1754644</xdr:colOff>
      <xdr:row>10</xdr:row>
      <xdr:rowOff>1272541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EC30FB4-A980-4F6A-58D0-39A24F56A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118361"/>
          <a:ext cx="1640344" cy="1089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1685925</xdr:colOff>
      <xdr:row>11</xdr:row>
      <xdr:rowOff>952500</xdr:rowOff>
    </xdr:to>
    <xdr:pic>
      <xdr:nvPicPr>
        <xdr:cNvPr id="11" name="Imagem 7">
          <a:extLst>
            <a:ext uri="{FF2B5EF4-FFF2-40B4-BE49-F238E27FC236}">
              <a16:creationId xmlns:a16="http://schemas.microsoft.com/office/drawing/2014/main" id="{54EE5694-AD1E-4F17-ADA8-FBBC58FCD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68040"/>
          <a:ext cx="1685925" cy="95250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182880</xdr:colOff>
      <xdr:row>15</xdr:row>
      <xdr:rowOff>114300</xdr:rowOff>
    </xdr:from>
    <xdr:to>
      <xdr:col>0</xdr:col>
      <xdr:colOff>1893128</xdr:colOff>
      <xdr:row>15</xdr:row>
      <xdr:rowOff>1255815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B2EE5F9B-B337-6E0C-D889-A7772FA99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" y="8999220"/>
          <a:ext cx="1710248" cy="1141515"/>
        </a:xfrm>
        <a:prstGeom prst="rect">
          <a:avLst/>
        </a:prstGeom>
      </xdr:spPr>
    </xdr:pic>
    <xdr:clientData/>
  </xdr:twoCellAnchor>
  <xdr:twoCellAnchor editAs="oneCell">
    <xdr:from>
      <xdr:col>0</xdr:col>
      <xdr:colOff>182879</xdr:colOff>
      <xdr:row>16</xdr:row>
      <xdr:rowOff>95978</xdr:rowOff>
    </xdr:from>
    <xdr:to>
      <xdr:col>0</xdr:col>
      <xdr:colOff>1968642</xdr:colOff>
      <xdr:row>16</xdr:row>
      <xdr:rowOff>1287780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0E48DCB9-4AC2-82D2-A2C4-1952C0687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2879" y="10360118"/>
          <a:ext cx="1785763" cy="119180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ilian" id="{E93D7D68-8636-47C9-B3D2-F6896DB54C60}" userId="Lilian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7" dT="2021-09-29T16:50:09.38" personId="{E93D7D68-8636-47C9-B3D2-F6896DB54C60}" id="{3F19746E-A525-4AC1-BD4F-DADCCD0F89F1}">
    <text>Inserir "x" se for filiada ou em processo de filiação</text>
  </threadedComment>
  <threadedComment ref="E8" dT="2021-09-29T16:50:24.03" personId="{E93D7D68-8636-47C9-B3D2-F6896DB54C60}" id="{28840C1D-97D0-4D2A-822B-EF35004D5537}">
    <text>Inserir um "x" se não for filiada à FEWB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0032-4151-4A9D-94C4-6D27D1EBB554}">
  <dimension ref="A1:F244"/>
  <sheetViews>
    <sheetView showGridLines="0" tabSelected="1" zoomScaleNormal="100" workbookViewId="0">
      <selection activeCell="C88" sqref="C88"/>
    </sheetView>
  </sheetViews>
  <sheetFormatPr defaultColWidth="8.88671875" defaultRowHeight="14.4" x14ac:dyDescent="0.3"/>
  <cols>
    <col min="1" max="1" width="30.5546875" bestFit="1" customWidth="1"/>
    <col min="2" max="2" width="37.88671875" customWidth="1"/>
    <col min="3" max="3" width="18.33203125" bestFit="1" customWidth="1"/>
    <col min="4" max="4" width="22.33203125" bestFit="1" customWidth="1"/>
    <col min="5" max="5" width="17.44140625" customWidth="1"/>
  </cols>
  <sheetData>
    <row r="1" spans="1:6" s="102" customFormat="1" ht="15" thickBot="1" x14ac:dyDescent="0.35">
      <c r="A1" s="97" t="s">
        <v>122</v>
      </c>
      <c r="B1" s="98"/>
      <c r="C1" s="99"/>
      <c r="D1" s="99"/>
      <c r="E1" s="100"/>
      <c r="F1" s="101"/>
    </row>
    <row r="2" spans="1:6" s="102" customFormat="1" ht="15" thickBot="1" x14ac:dyDescent="0.35">
      <c r="A2" s="97" t="s">
        <v>123</v>
      </c>
      <c r="B2" s="98"/>
      <c r="C2" s="99"/>
      <c r="D2" s="99"/>
      <c r="E2" s="100"/>
      <c r="F2" s="101"/>
    </row>
    <row r="3" spans="1:6" s="102" customFormat="1" ht="15" thickBot="1" x14ac:dyDescent="0.35">
      <c r="A3" s="103" t="s">
        <v>130</v>
      </c>
      <c r="B3" s="98"/>
      <c r="C3" s="98"/>
      <c r="D3" s="98"/>
      <c r="E3" s="104"/>
      <c r="F3" s="105"/>
    </row>
    <row r="4" spans="1:6" s="102" customFormat="1" ht="15" thickBot="1" x14ac:dyDescent="0.35">
      <c r="A4" s="103" t="s">
        <v>132</v>
      </c>
      <c r="B4" s="106"/>
      <c r="C4" s="107" t="s">
        <v>131</v>
      </c>
      <c r="D4" s="98"/>
      <c r="E4" s="108"/>
      <c r="F4" s="109"/>
    </row>
    <row r="5" spans="1:6" s="102" customFormat="1" ht="15" thickBot="1" x14ac:dyDescent="0.35">
      <c r="A5" s="97" t="s">
        <v>133</v>
      </c>
      <c r="B5" s="106"/>
      <c r="C5" s="110"/>
      <c r="D5" s="110"/>
      <c r="E5" s="111"/>
      <c r="F5" s="112"/>
    </row>
    <row r="6" spans="1:6" s="102" customFormat="1" ht="15" thickBot="1" x14ac:dyDescent="0.35">
      <c r="A6" s="113" t="s">
        <v>134</v>
      </c>
      <c r="B6" s="114"/>
      <c r="C6" s="115"/>
      <c r="D6" s="115"/>
      <c r="E6" s="116"/>
      <c r="F6" s="112"/>
    </row>
    <row r="7" spans="1:6" s="102" customFormat="1" ht="33" customHeight="1" thickBot="1" x14ac:dyDescent="0.35">
      <c r="A7" s="132" t="s">
        <v>135</v>
      </c>
      <c r="B7" s="114"/>
      <c r="C7" s="134" t="s">
        <v>136</v>
      </c>
      <c r="D7" s="117" t="s">
        <v>137</v>
      </c>
      <c r="E7" s="118"/>
      <c r="F7" s="119"/>
    </row>
    <row r="8" spans="1:6" s="102" customFormat="1" ht="15" thickBot="1" x14ac:dyDescent="0.35">
      <c r="A8" s="133"/>
      <c r="B8" s="120"/>
      <c r="C8" s="135"/>
      <c r="D8" s="121" t="s">
        <v>138</v>
      </c>
      <c r="E8" s="122"/>
      <c r="F8" s="123"/>
    </row>
    <row r="10" spans="1:6" s="102" customFormat="1" x14ac:dyDescent="0.3">
      <c r="A10" s="137" t="s">
        <v>146</v>
      </c>
      <c r="B10" s="138" t="s">
        <v>147</v>
      </c>
      <c r="C10" s="137" t="s">
        <v>148</v>
      </c>
      <c r="D10" s="137" t="s">
        <v>149</v>
      </c>
      <c r="E10" s="137" t="s">
        <v>150</v>
      </c>
      <c r="F10" s="123"/>
    </row>
    <row r="11" spans="1:6" s="102" customFormat="1" ht="112.8" customHeight="1" x14ac:dyDescent="0.3">
      <c r="A11" s="124"/>
      <c r="B11" s="126" t="s">
        <v>141</v>
      </c>
      <c r="C11" s="139">
        <f>IF(ISBLANK($E$7),97.5,92.5)</f>
        <v>97.5</v>
      </c>
      <c r="D11" s="125"/>
      <c r="E11" s="5">
        <f>C11*D11</f>
        <v>0</v>
      </c>
      <c r="F11" s="123"/>
    </row>
    <row r="12" spans="1:6" ht="108.75" customHeight="1" x14ac:dyDescent="0.3">
      <c r="A12" s="3"/>
      <c r="B12" s="4" t="s">
        <v>139</v>
      </c>
      <c r="C12" s="139">
        <f>IF(ISBLANK($E$7),36.75,35)</f>
        <v>36.75</v>
      </c>
      <c r="D12" s="141"/>
      <c r="E12" s="5">
        <f>C12*D12</f>
        <v>0</v>
      </c>
    </row>
    <row r="13" spans="1:6" ht="108.75" customHeight="1" x14ac:dyDescent="0.3">
      <c r="A13" s="3"/>
      <c r="B13" s="4" t="s">
        <v>2</v>
      </c>
      <c r="C13" s="140">
        <f>IF(ISBLANK($E$7),36.75,35)</f>
        <v>36.75</v>
      </c>
      <c r="D13" s="141"/>
      <c r="E13" s="5">
        <f t="shared" ref="E13:E79" si="0">C13*D13</f>
        <v>0</v>
      </c>
    </row>
    <row r="14" spans="1:6" ht="108.75" customHeight="1" x14ac:dyDescent="0.3">
      <c r="A14" s="3"/>
      <c r="B14" s="4" t="s">
        <v>140</v>
      </c>
      <c r="C14" s="140">
        <f>IF(ISBLANK($E$7),36.75,35)</f>
        <v>36.75</v>
      </c>
      <c r="D14" s="143"/>
      <c r="E14" s="5">
        <f t="shared" si="0"/>
        <v>0</v>
      </c>
    </row>
    <row r="15" spans="1:6" ht="108.75" customHeight="1" x14ac:dyDescent="0.3">
      <c r="A15" s="3"/>
      <c r="B15" s="4" t="s">
        <v>3</v>
      </c>
      <c r="C15" s="140">
        <f>IF(ISBLANK($E$7),36.75,35)</f>
        <v>36.75</v>
      </c>
      <c r="D15" s="143"/>
      <c r="E15" s="5">
        <f t="shared" si="0"/>
        <v>0</v>
      </c>
    </row>
    <row r="16" spans="1:6" ht="108.75" customHeight="1" x14ac:dyDescent="0.3">
      <c r="A16" s="3"/>
      <c r="B16" s="4" t="s">
        <v>143</v>
      </c>
      <c r="C16" s="140">
        <f>IF(ISBLANK($E$7),57,54)</f>
        <v>57</v>
      </c>
      <c r="D16" s="141"/>
      <c r="E16" s="5">
        <f t="shared" si="0"/>
        <v>0</v>
      </c>
    </row>
    <row r="17" spans="1:5" ht="108.75" customHeight="1" x14ac:dyDescent="0.3">
      <c r="A17" s="3"/>
      <c r="B17" s="4" t="s">
        <v>142</v>
      </c>
      <c r="C17" s="140">
        <f>IF(ISBLANK($E$7),57,54)</f>
        <v>57</v>
      </c>
      <c r="D17" s="143"/>
      <c r="E17" s="5">
        <f t="shared" si="0"/>
        <v>0</v>
      </c>
    </row>
    <row r="18" spans="1:5" ht="108.75" customHeight="1" x14ac:dyDescent="0.3">
      <c r="A18" s="4"/>
      <c r="B18" s="4" t="s">
        <v>4</v>
      </c>
      <c r="C18" s="140">
        <f>IF(ISBLANK($E$7),68.25,65)</f>
        <v>68.25</v>
      </c>
      <c r="D18" s="141"/>
      <c r="E18" s="5">
        <f t="shared" si="0"/>
        <v>0</v>
      </c>
    </row>
    <row r="19" spans="1:5" ht="108.75" customHeight="1" x14ac:dyDescent="0.3">
      <c r="A19" s="3"/>
      <c r="B19" s="4" t="s">
        <v>4</v>
      </c>
      <c r="C19" s="140">
        <f>IF(ISBLANK($E$7),68.25,65)</f>
        <v>68.25</v>
      </c>
      <c r="D19" s="141"/>
      <c r="E19" s="5">
        <f t="shared" si="0"/>
        <v>0</v>
      </c>
    </row>
    <row r="20" spans="1:5" ht="108.75" customHeight="1" x14ac:dyDescent="0.3">
      <c r="A20" s="3"/>
      <c r="B20" s="4" t="s">
        <v>0</v>
      </c>
      <c r="C20" s="140">
        <f>IF(ISBLANK($E$7),96.6,92)</f>
        <v>96.6</v>
      </c>
      <c r="D20" s="141"/>
      <c r="E20" s="5">
        <f>C20*D20</f>
        <v>0</v>
      </c>
    </row>
    <row r="21" spans="1:5" ht="108.75" customHeight="1" x14ac:dyDescent="0.3">
      <c r="A21" s="3"/>
      <c r="B21" s="4" t="s">
        <v>1</v>
      </c>
      <c r="C21" s="140">
        <f t="shared" ref="C21:C24" si="1">IF(ISBLANK($E$7),96.6,92)</f>
        <v>96.6</v>
      </c>
      <c r="D21" s="141"/>
      <c r="E21" s="5">
        <f t="shared" ref="E21:E22" si="2">C21*D21</f>
        <v>0</v>
      </c>
    </row>
    <row r="22" spans="1:5" ht="108.75" customHeight="1" x14ac:dyDescent="0.3">
      <c r="A22" s="3"/>
      <c r="B22" s="4" t="s">
        <v>145</v>
      </c>
      <c r="C22" s="140">
        <f t="shared" si="1"/>
        <v>96.6</v>
      </c>
      <c r="D22" s="141"/>
      <c r="E22" s="5">
        <f t="shared" si="2"/>
        <v>0</v>
      </c>
    </row>
    <row r="23" spans="1:5" ht="23.25" customHeight="1" x14ac:dyDescent="0.3">
      <c r="B23" s="2"/>
      <c r="C23" s="7"/>
      <c r="D23" s="1"/>
      <c r="E23" s="7"/>
    </row>
    <row r="24" spans="1:5" ht="108.75" customHeight="1" thickBot="1" x14ac:dyDescent="0.35">
      <c r="A24" s="17"/>
      <c r="B24" s="18" t="s">
        <v>76</v>
      </c>
      <c r="C24" s="19"/>
      <c r="D24" s="20"/>
      <c r="E24" s="127"/>
    </row>
    <row r="25" spans="1:5" ht="33.75" customHeight="1" thickBot="1" x14ac:dyDescent="0.35">
      <c r="A25" s="128" t="s">
        <v>124</v>
      </c>
      <c r="B25" s="129"/>
      <c r="C25" s="129"/>
      <c r="D25" s="129"/>
      <c r="E25" s="131"/>
    </row>
    <row r="26" spans="1:5" ht="15" customHeight="1" x14ac:dyDescent="0.3">
      <c r="A26" s="89" t="s">
        <v>5</v>
      </c>
      <c r="B26" s="90"/>
      <c r="C26" s="91">
        <f>IF(ISBLANK($E$7),42,40)</f>
        <v>42</v>
      </c>
      <c r="D26" s="142"/>
      <c r="E26" s="91">
        <f t="shared" si="0"/>
        <v>0</v>
      </c>
    </row>
    <row r="27" spans="1:5" ht="15" customHeight="1" x14ac:dyDescent="0.3">
      <c r="A27" s="21" t="s">
        <v>6</v>
      </c>
      <c r="B27" s="9"/>
      <c r="C27" s="91">
        <f t="shared" ref="C27:C83" si="3">IF(ISBLANK($E$7),42,40)</f>
        <v>42</v>
      </c>
      <c r="D27" s="141"/>
      <c r="E27" s="5">
        <f t="shared" si="0"/>
        <v>0</v>
      </c>
    </row>
    <row r="28" spans="1:5" ht="15" customHeight="1" x14ac:dyDescent="0.3">
      <c r="A28" s="11" t="s">
        <v>17</v>
      </c>
      <c r="B28" s="9"/>
      <c r="C28" s="91">
        <f t="shared" si="3"/>
        <v>42</v>
      </c>
      <c r="D28" s="141"/>
      <c r="E28" s="5">
        <f t="shared" si="0"/>
        <v>0</v>
      </c>
    </row>
    <row r="29" spans="1:5" ht="15" customHeight="1" x14ac:dyDescent="0.3">
      <c r="A29" s="22" t="s">
        <v>91</v>
      </c>
      <c r="B29" s="9"/>
      <c r="C29" s="91">
        <f t="shared" si="3"/>
        <v>42</v>
      </c>
      <c r="D29" s="141"/>
      <c r="E29" s="5">
        <f t="shared" si="0"/>
        <v>0</v>
      </c>
    </row>
    <row r="30" spans="1:5" ht="15" customHeight="1" x14ac:dyDescent="0.3">
      <c r="A30" s="23" t="s">
        <v>90</v>
      </c>
      <c r="B30" s="9"/>
      <c r="C30" s="91">
        <f t="shared" si="3"/>
        <v>42</v>
      </c>
      <c r="D30" s="141"/>
      <c r="E30" s="5">
        <f t="shared" si="0"/>
        <v>0</v>
      </c>
    </row>
    <row r="31" spans="1:5" ht="15" customHeight="1" x14ac:dyDescent="0.3">
      <c r="A31" s="24" t="s">
        <v>92</v>
      </c>
      <c r="B31" s="9"/>
      <c r="C31" s="91">
        <f t="shared" si="3"/>
        <v>42</v>
      </c>
      <c r="D31" s="141"/>
      <c r="E31" s="5">
        <f t="shared" si="0"/>
        <v>0</v>
      </c>
    </row>
    <row r="32" spans="1:5" ht="15" customHeight="1" x14ac:dyDescent="0.3">
      <c r="A32" s="25" t="s">
        <v>15</v>
      </c>
      <c r="B32" s="9"/>
      <c r="C32" s="91">
        <f t="shared" si="3"/>
        <v>42</v>
      </c>
      <c r="D32" s="141"/>
      <c r="E32" s="5">
        <f t="shared" si="0"/>
        <v>0</v>
      </c>
    </row>
    <row r="33" spans="1:5" ht="15" customHeight="1" x14ac:dyDescent="0.3">
      <c r="A33" s="26" t="s">
        <v>8</v>
      </c>
      <c r="B33" s="9"/>
      <c r="C33" s="91">
        <f t="shared" si="3"/>
        <v>42</v>
      </c>
      <c r="D33" s="141"/>
      <c r="E33" s="5">
        <f t="shared" si="0"/>
        <v>0</v>
      </c>
    </row>
    <row r="34" spans="1:5" ht="15" customHeight="1" x14ac:dyDescent="0.3">
      <c r="A34" s="12" t="s">
        <v>93</v>
      </c>
      <c r="B34" s="9"/>
      <c r="C34" s="91">
        <f t="shared" si="3"/>
        <v>42</v>
      </c>
      <c r="D34" s="141"/>
      <c r="E34" s="5">
        <f t="shared" si="0"/>
        <v>0</v>
      </c>
    </row>
    <row r="35" spans="1:5" ht="15" customHeight="1" x14ac:dyDescent="0.3">
      <c r="A35" s="14" t="s">
        <v>94</v>
      </c>
      <c r="B35" s="9"/>
      <c r="C35" s="91">
        <f t="shared" si="3"/>
        <v>42</v>
      </c>
      <c r="D35" s="141"/>
      <c r="E35" s="5">
        <f t="shared" si="0"/>
        <v>0</v>
      </c>
    </row>
    <row r="36" spans="1:5" ht="15" customHeight="1" x14ac:dyDescent="0.3">
      <c r="A36" s="40" t="s">
        <v>7</v>
      </c>
      <c r="B36" s="9"/>
      <c r="C36" s="91">
        <f t="shared" si="3"/>
        <v>42</v>
      </c>
      <c r="D36" s="141"/>
      <c r="E36" s="5">
        <f t="shared" si="0"/>
        <v>0</v>
      </c>
    </row>
    <row r="37" spans="1:5" ht="15" customHeight="1" x14ac:dyDescent="0.3">
      <c r="A37" s="13" t="s">
        <v>95</v>
      </c>
      <c r="B37" s="9"/>
      <c r="C37" s="91">
        <f t="shared" si="3"/>
        <v>42</v>
      </c>
      <c r="D37" s="141"/>
      <c r="E37" s="5">
        <f t="shared" si="0"/>
        <v>0</v>
      </c>
    </row>
    <row r="38" spans="1:5" ht="15" customHeight="1" x14ac:dyDescent="0.3">
      <c r="A38" s="27" t="s">
        <v>96</v>
      </c>
      <c r="B38" s="9"/>
      <c r="C38" s="91">
        <f t="shared" si="3"/>
        <v>42</v>
      </c>
      <c r="D38" s="141"/>
      <c r="E38" s="5">
        <f t="shared" si="0"/>
        <v>0</v>
      </c>
    </row>
    <row r="39" spans="1:5" ht="15" customHeight="1" x14ac:dyDescent="0.3">
      <c r="A39" s="80" t="s">
        <v>119</v>
      </c>
      <c r="B39" s="9"/>
      <c r="C39" s="91">
        <f t="shared" si="3"/>
        <v>42</v>
      </c>
      <c r="D39" s="141"/>
      <c r="E39" s="5">
        <f t="shared" si="0"/>
        <v>0</v>
      </c>
    </row>
    <row r="40" spans="1:5" ht="15" customHeight="1" x14ac:dyDescent="0.3">
      <c r="A40" s="28" t="s">
        <v>97</v>
      </c>
      <c r="B40" s="9"/>
      <c r="C40" s="91">
        <f t="shared" si="3"/>
        <v>42</v>
      </c>
      <c r="D40" s="141"/>
      <c r="E40" s="5">
        <f t="shared" si="0"/>
        <v>0</v>
      </c>
    </row>
    <row r="41" spans="1:5" ht="15" customHeight="1" x14ac:dyDescent="0.3">
      <c r="A41" s="81" t="s">
        <v>98</v>
      </c>
      <c r="B41" s="9"/>
      <c r="C41" s="91">
        <f t="shared" si="3"/>
        <v>42</v>
      </c>
      <c r="D41" s="141"/>
      <c r="E41" s="5">
        <f t="shared" si="0"/>
        <v>0</v>
      </c>
    </row>
    <row r="42" spans="1:5" ht="15" customHeight="1" x14ac:dyDescent="0.3">
      <c r="A42" s="29" t="s">
        <v>14</v>
      </c>
      <c r="B42" s="9"/>
      <c r="C42" s="91">
        <f t="shared" si="3"/>
        <v>42</v>
      </c>
      <c r="D42" s="141"/>
      <c r="E42" s="5">
        <f t="shared" si="0"/>
        <v>0</v>
      </c>
    </row>
    <row r="43" spans="1:5" ht="15" customHeight="1" x14ac:dyDescent="0.3">
      <c r="A43" s="30" t="s">
        <v>99</v>
      </c>
      <c r="B43" s="9"/>
      <c r="C43" s="91">
        <f t="shared" si="3"/>
        <v>42</v>
      </c>
      <c r="D43" s="141"/>
      <c r="E43" s="5">
        <f t="shared" si="0"/>
        <v>0</v>
      </c>
    </row>
    <row r="44" spans="1:5" ht="15" customHeight="1" x14ac:dyDescent="0.3">
      <c r="A44" s="31" t="s">
        <v>100</v>
      </c>
      <c r="B44" s="9"/>
      <c r="C44" s="91">
        <f t="shared" si="3"/>
        <v>42</v>
      </c>
      <c r="D44" s="141"/>
      <c r="E44" s="5">
        <f t="shared" si="0"/>
        <v>0</v>
      </c>
    </row>
    <row r="45" spans="1:5" ht="15" customHeight="1" x14ac:dyDescent="0.3">
      <c r="A45" s="32" t="s">
        <v>9</v>
      </c>
      <c r="B45" s="9"/>
      <c r="C45" s="91">
        <f t="shared" si="3"/>
        <v>42</v>
      </c>
      <c r="D45" s="141"/>
      <c r="E45" s="5">
        <f t="shared" si="0"/>
        <v>0</v>
      </c>
    </row>
    <row r="46" spans="1:5" ht="15" customHeight="1" x14ac:dyDescent="0.3">
      <c r="A46" s="33" t="s">
        <v>19</v>
      </c>
      <c r="B46" s="9"/>
      <c r="C46" s="91">
        <f t="shared" si="3"/>
        <v>42</v>
      </c>
      <c r="D46" s="141"/>
      <c r="E46" s="5">
        <f t="shared" si="0"/>
        <v>0</v>
      </c>
    </row>
    <row r="47" spans="1:5" ht="15" customHeight="1" x14ac:dyDescent="0.3">
      <c r="A47" s="34" t="s">
        <v>11</v>
      </c>
      <c r="B47" s="9"/>
      <c r="C47" s="91">
        <f t="shared" si="3"/>
        <v>42</v>
      </c>
      <c r="D47" s="141"/>
      <c r="E47" s="5">
        <f t="shared" si="0"/>
        <v>0</v>
      </c>
    </row>
    <row r="48" spans="1:5" ht="15" customHeight="1" x14ac:dyDescent="0.3">
      <c r="A48" s="8" t="s">
        <v>20</v>
      </c>
      <c r="B48" s="9"/>
      <c r="C48" s="91">
        <f t="shared" si="3"/>
        <v>42</v>
      </c>
      <c r="D48" s="141"/>
      <c r="E48" s="5">
        <f t="shared" si="0"/>
        <v>0</v>
      </c>
    </row>
    <row r="49" spans="1:5" ht="15" customHeight="1" x14ac:dyDescent="0.3">
      <c r="A49" s="15" t="s">
        <v>18</v>
      </c>
      <c r="B49" s="9"/>
      <c r="C49" s="91">
        <f t="shared" si="3"/>
        <v>42</v>
      </c>
      <c r="D49" s="141"/>
      <c r="E49" s="5">
        <f t="shared" si="0"/>
        <v>0</v>
      </c>
    </row>
    <row r="50" spans="1:5" ht="15" customHeight="1" x14ac:dyDescent="0.3">
      <c r="A50" s="35" t="s">
        <v>10</v>
      </c>
      <c r="B50" s="9"/>
      <c r="C50" s="91">
        <f t="shared" si="3"/>
        <v>42</v>
      </c>
      <c r="D50" s="141"/>
      <c r="E50" s="5">
        <f t="shared" si="0"/>
        <v>0</v>
      </c>
    </row>
    <row r="51" spans="1:5" ht="15" customHeight="1" x14ac:dyDescent="0.3">
      <c r="A51" s="36" t="s">
        <v>16</v>
      </c>
      <c r="B51" s="9"/>
      <c r="C51" s="91">
        <f t="shared" si="3"/>
        <v>42</v>
      </c>
      <c r="D51" s="141"/>
      <c r="E51" s="5">
        <f t="shared" si="0"/>
        <v>0</v>
      </c>
    </row>
    <row r="52" spans="1:5" ht="15" customHeight="1" x14ac:dyDescent="0.3">
      <c r="A52" s="37" t="s">
        <v>12</v>
      </c>
      <c r="B52" s="9"/>
      <c r="C52" s="91">
        <f t="shared" si="3"/>
        <v>42</v>
      </c>
      <c r="D52" s="141"/>
      <c r="E52" s="5">
        <f t="shared" si="0"/>
        <v>0</v>
      </c>
    </row>
    <row r="53" spans="1:5" ht="15" customHeight="1" x14ac:dyDescent="0.3">
      <c r="A53" s="38" t="s">
        <v>13</v>
      </c>
      <c r="B53" s="9"/>
      <c r="C53" s="91">
        <f t="shared" si="3"/>
        <v>42</v>
      </c>
      <c r="D53" s="141"/>
      <c r="E53" s="5">
        <f t="shared" si="0"/>
        <v>0</v>
      </c>
    </row>
    <row r="54" spans="1:5" ht="15" customHeight="1" x14ac:dyDescent="0.3">
      <c r="A54" s="39" t="s">
        <v>101</v>
      </c>
      <c r="B54" s="9"/>
      <c r="C54" s="91">
        <f t="shared" si="3"/>
        <v>42</v>
      </c>
      <c r="D54" s="141"/>
      <c r="E54" s="5">
        <f t="shared" si="0"/>
        <v>0</v>
      </c>
    </row>
    <row r="55" spans="1:5" x14ac:dyDescent="0.3">
      <c r="A55" s="41" t="s">
        <v>21</v>
      </c>
      <c r="B55" s="9"/>
      <c r="C55" s="91">
        <f t="shared" si="3"/>
        <v>42</v>
      </c>
      <c r="D55" s="141"/>
      <c r="E55" s="5">
        <f t="shared" si="0"/>
        <v>0</v>
      </c>
    </row>
    <row r="56" spans="1:5" x14ac:dyDescent="0.3">
      <c r="A56" s="42" t="s">
        <v>22</v>
      </c>
      <c r="B56" s="9"/>
      <c r="C56" s="91">
        <f t="shared" si="3"/>
        <v>42</v>
      </c>
      <c r="D56" s="141"/>
      <c r="E56" s="5">
        <f t="shared" si="0"/>
        <v>0</v>
      </c>
    </row>
    <row r="57" spans="1:5" x14ac:dyDescent="0.3">
      <c r="A57" s="43" t="s">
        <v>36</v>
      </c>
      <c r="B57" s="9"/>
      <c r="C57" s="91">
        <f t="shared" si="3"/>
        <v>42</v>
      </c>
      <c r="D57" s="141"/>
      <c r="E57" s="5">
        <f t="shared" si="0"/>
        <v>0</v>
      </c>
    </row>
    <row r="58" spans="1:5" x14ac:dyDescent="0.3">
      <c r="A58" s="44" t="s">
        <v>102</v>
      </c>
      <c r="B58" s="9"/>
      <c r="C58" s="91">
        <f t="shared" si="3"/>
        <v>42</v>
      </c>
      <c r="D58" s="141"/>
      <c r="E58" s="5">
        <f t="shared" si="0"/>
        <v>0</v>
      </c>
    </row>
    <row r="59" spans="1:5" x14ac:dyDescent="0.3">
      <c r="A59" s="45" t="s">
        <v>103</v>
      </c>
      <c r="B59" s="9"/>
      <c r="C59" s="91">
        <f t="shared" si="3"/>
        <v>42</v>
      </c>
      <c r="D59" s="141"/>
      <c r="E59" s="5">
        <f t="shared" si="0"/>
        <v>0</v>
      </c>
    </row>
    <row r="60" spans="1:5" x14ac:dyDescent="0.3">
      <c r="A60" s="46" t="s">
        <v>104</v>
      </c>
      <c r="B60" s="9"/>
      <c r="C60" s="91">
        <f t="shared" si="3"/>
        <v>42</v>
      </c>
      <c r="D60" s="141"/>
      <c r="E60" s="5">
        <f t="shared" si="0"/>
        <v>0</v>
      </c>
    </row>
    <row r="61" spans="1:5" x14ac:dyDescent="0.3">
      <c r="A61" s="47" t="s">
        <v>31</v>
      </c>
      <c r="B61" s="9"/>
      <c r="C61" s="91">
        <f t="shared" si="3"/>
        <v>42</v>
      </c>
      <c r="D61" s="141"/>
      <c r="E61" s="5">
        <f t="shared" si="0"/>
        <v>0</v>
      </c>
    </row>
    <row r="62" spans="1:5" x14ac:dyDescent="0.3">
      <c r="A62" s="48" t="s">
        <v>24</v>
      </c>
      <c r="B62" s="9"/>
      <c r="C62" s="91">
        <f t="shared" si="3"/>
        <v>42</v>
      </c>
      <c r="D62" s="141"/>
      <c r="E62" s="5">
        <f t="shared" si="0"/>
        <v>0</v>
      </c>
    </row>
    <row r="63" spans="1:5" x14ac:dyDescent="0.3">
      <c r="A63" s="49" t="s">
        <v>105</v>
      </c>
      <c r="B63" s="9"/>
      <c r="C63" s="91">
        <f t="shared" si="3"/>
        <v>42</v>
      </c>
      <c r="D63" s="141"/>
      <c r="E63" s="5">
        <f t="shared" si="0"/>
        <v>0</v>
      </c>
    </row>
    <row r="64" spans="1:5" x14ac:dyDescent="0.3">
      <c r="A64" s="50" t="s">
        <v>106</v>
      </c>
      <c r="B64" s="9"/>
      <c r="C64" s="91">
        <f t="shared" si="3"/>
        <v>42</v>
      </c>
      <c r="D64" s="141"/>
      <c r="E64" s="5">
        <f t="shared" si="0"/>
        <v>0</v>
      </c>
    </row>
    <row r="65" spans="1:5" x14ac:dyDescent="0.3">
      <c r="A65" s="51" t="s">
        <v>23</v>
      </c>
      <c r="B65" s="9"/>
      <c r="C65" s="91">
        <f t="shared" si="3"/>
        <v>42</v>
      </c>
      <c r="D65" s="141"/>
      <c r="E65" s="5">
        <f t="shared" si="0"/>
        <v>0</v>
      </c>
    </row>
    <row r="66" spans="1:5" x14ac:dyDescent="0.3">
      <c r="A66" s="52" t="s">
        <v>107</v>
      </c>
      <c r="B66" s="9"/>
      <c r="C66" s="91">
        <f t="shared" si="3"/>
        <v>42</v>
      </c>
      <c r="D66" s="141"/>
      <c r="E66" s="5">
        <f t="shared" si="0"/>
        <v>0</v>
      </c>
    </row>
    <row r="67" spans="1:5" x14ac:dyDescent="0.3">
      <c r="A67" s="53" t="s">
        <v>108</v>
      </c>
      <c r="B67" s="9"/>
      <c r="C67" s="91">
        <f t="shared" si="3"/>
        <v>42</v>
      </c>
      <c r="D67" s="141"/>
      <c r="E67" s="5">
        <f t="shared" si="0"/>
        <v>0</v>
      </c>
    </row>
    <row r="68" spans="1:5" x14ac:dyDescent="0.3">
      <c r="A68" s="78" t="s">
        <v>118</v>
      </c>
      <c r="B68" s="9"/>
      <c r="C68" s="91">
        <f t="shared" si="3"/>
        <v>42</v>
      </c>
      <c r="D68" s="141"/>
      <c r="E68" s="5">
        <f t="shared" si="0"/>
        <v>0</v>
      </c>
    </row>
    <row r="69" spans="1:5" x14ac:dyDescent="0.3">
      <c r="A69" s="54" t="s">
        <v>109</v>
      </c>
      <c r="B69" s="9"/>
      <c r="C69" s="91">
        <f t="shared" si="3"/>
        <v>42</v>
      </c>
      <c r="D69" s="141"/>
      <c r="E69" s="5">
        <f t="shared" si="0"/>
        <v>0</v>
      </c>
    </row>
    <row r="70" spans="1:5" x14ac:dyDescent="0.3">
      <c r="A70" s="79" t="s">
        <v>110</v>
      </c>
      <c r="B70" s="9"/>
      <c r="C70" s="91">
        <f t="shared" si="3"/>
        <v>42</v>
      </c>
      <c r="D70" s="141"/>
      <c r="E70" s="5">
        <f t="shared" si="0"/>
        <v>0</v>
      </c>
    </row>
    <row r="71" spans="1:5" x14ac:dyDescent="0.3">
      <c r="A71" s="55" t="s">
        <v>30</v>
      </c>
      <c r="B71" s="9"/>
      <c r="C71" s="91">
        <f t="shared" si="3"/>
        <v>42</v>
      </c>
      <c r="D71" s="141"/>
      <c r="E71" s="5">
        <f t="shared" si="0"/>
        <v>0</v>
      </c>
    </row>
    <row r="72" spans="1:5" x14ac:dyDescent="0.3">
      <c r="A72" s="56" t="s">
        <v>111</v>
      </c>
      <c r="B72" s="9"/>
      <c r="C72" s="91">
        <f t="shared" si="3"/>
        <v>42</v>
      </c>
      <c r="D72" s="141"/>
      <c r="E72" s="5">
        <f t="shared" si="0"/>
        <v>0</v>
      </c>
    </row>
    <row r="73" spans="1:5" x14ac:dyDescent="0.3">
      <c r="A73" s="57" t="s">
        <v>112</v>
      </c>
      <c r="B73" s="9"/>
      <c r="C73" s="91">
        <f t="shared" si="3"/>
        <v>42</v>
      </c>
      <c r="D73" s="141"/>
      <c r="E73" s="5">
        <f t="shared" si="0"/>
        <v>0</v>
      </c>
    </row>
    <row r="74" spans="1:5" x14ac:dyDescent="0.3">
      <c r="A74" s="58" t="s">
        <v>25</v>
      </c>
      <c r="B74" s="9"/>
      <c r="C74" s="91">
        <f t="shared" si="3"/>
        <v>42</v>
      </c>
      <c r="D74" s="141"/>
      <c r="E74" s="5">
        <f t="shared" si="0"/>
        <v>0</v>
      </c>
    </row>
    <row r="75" spans="1:5" x14ac:dyDescent="0.3">
      <c r="A75" s="59" t="s">
        <v>34</v>
      </c>
      <c r="B75" s="9"/>
      <c r="C75" s="91">
        <f t="shared" si="3"/>
        <v>42</v>
      </c>
      <c r="D75" s="141"/>
      <c r="E75" s="5">
        <f t="shared" si="0"/>
        <v>0</v>
      </c>
    </row>
    <row r="76" spans="1:5" x14ac:dyDescent="0.3">
      <c r="A76" s="60" t="s">
        <v>27</v>
      </c>
      <c r="B76" s="9"/>
      <c r="C76" s="91">
        <f t="shared" si="3"/>
        <v>42</v>
      </c>
      <c r="D76" s="141"/>
      <c r="E76" s="5">
        <f t="shared" si="0"/>
        <v>0</v>
      </c>
    </row>
    <row r="77" spans="1:5" x14ac:dyDescent="0.3">
      <c r="A77" s="10" t="s">
        <v>33</v>
      </c>
      <c r="B77" s="9"/>
      <c r="C77" s="91">
        <f t="shared" si="3"/>
        <v>42</v>
      </c>
      <c r="D77" s="141"/>
      <c r="E77" s="5">
        <f t="shared" si="0"/>
        <v>0</v>
      </c>
    </row>
    <row r="78" spans="1:5" x14ac:dyDescent="0.3">
      <c r="A78" s="61" t="s">
        <v>35</v>
      </c>
      <c r="B78" s="9"/>
      <c r="C78" s="91">
        <f t="shared" si="3"/>
        <v>42</v>
      </c>
      <c r="D78" s="141"/>
      <c r="E78" s="5">
        <f t="shared" si="0"/>
        <v>0</v>
      </c>
    </row>
    <row r="79" spans="1:5" x14ac:dyDescent="0.3">
      <c r="A79" s="62" t="s">
        <v>26</v>
      </c>
      <c r="B79" s="9"/>
      <c r="C79" s="91">
        <f t="shared" si="3"/>
        <v>42</v>
      </c>
      <c r="D79" s="141"/>
      <c r="E79" s="5">
        <f t="shared" si="0"/>
        <v>0</v>
      </c>
    </row>
    <row r="80" spans="1:5" x14ac:dyDescent="0.3">
      <c r="A80" s="63" t="s">
        <v>32</v>
      </c>
      <c r="B80" s="9"/>
      <c r="C80" s="91">
        <f t="shared" si="3"/>
        <v>42</v>
      </c>
      <c r="D80" s="141"/>
      <c r="E80" s="5">
        <f t="shared" ref="E80:E140" si="4">C80*D80</f>
        <v>0</v>
      </c>
    </row>
    <row r="81" spans="1:5" x14ac:dyDescent="0.3">
      <c r="A81" s="64" t="s">
        <v>28</v>
      </c>
      <c r="B81" s="9"/>
      <c r="C81" s="91">
        <f t="shared" si="3"/>
        <v>42</v>
      </c>
      <c r="D81" s="141"/>
      <c r="E81" s="5">
        <f t="shared" si="4"/>
        <v>0</v>
      </c>
    </row>
    <row r="82" spans="1:5" x14ac:dyDescent="0.3">
      <c r="A82" s="65" t="s">
        <v>29</v>
      </c>
      <c r="B82" s="9"/>
      <c r="C82" s="91">
        <f t="shared" si="3"/>
        <v>42</v>
      </c>
      <c r="D82" s="141"/>
      <c r="E82" s="5">
        <f t="shared" si="4"/>
        <v>0</v>
      </c>
    </row>
    <row r="83" spans="1:5" x14ac:dyDescent="0.3">
      <c r="A83" s="66" t="s">
        <v>113</v>
      </c>
      <c r="B83" s="9"/>
      <c r="C83" s="91">
        <f t="shared" si="3"/>
        <v>42</v>
      </c>
      <c r="D83" s="141"/>
      <c r="E83" s="5">
        <f t="shared" si="4"/>
        <v>0</v>
      </c>
    </row>
    <row r="84" spans="1:5" ht="108.75" customHeight="1" x14ac:dyDescent="0.3">
      <c r="A84" s="3"/>
      <c r="B84" s="4" t="s">
        <v>37</v>
      </c>
      <c r="C84" s="5">
        <f>IF(ISBLANK($E$7),147,140)</f>
        <v>147</v>
      </c>
      <c r="D84" s="141"/>
      <c r="E84" s="5">
        <f t="shared" si="4"/>
        <v>0</v>
      </c>
    </row>
    <row r="85" spans="1:5" ht="108.75" customHeight="1" x14ac:dyDescent="0.3">
      <c r="A85" s="3"/>
      <c r="B85" s="4" t="s">
        <v>38</v>
      </c>
      <c r="C85" s="5">
        <f t="shared" ref="C85:C92" si="5">IF(ISBLANK($E$7),147,140)</f>
        <v>147</v>
      </c>
      <c r="D85" s="141"/>
      <c r="E85" s="5">
        <f t="shared" si="4"/>
        <v>0</v>
      </c>
    </row>
    <row r="86" spans="1:5" ht="108.75" customHeight="1" x14ac:dyDescent="0.3">
      <c r="A86" s="3"/>
      <c r="B86" s="4" t="s">
        <v>39</v>
      </c>
      <c r="C86" s="5">
        <f t="shared" si="5"/>
        <v>147</v>
      </c>
      <c r="D86" s="141"/>
      <c r="E86" s="5">
        <f t="shared" si="4"/>
        <v>0</v>
      </c>
    </row>
    <row r="87" spans="1:5" ht="108.75" customHeight="1" x14ac:dyDescent="0.3">
      <c r="A87" s="3"/>
      <c r="B87" s="4" t="s">
        <v>40</v>
      </c>
      <c r="C87" s="5">
        <f t="shared" si="5"/>
        <v>147</v>
      </c>
      <c r="D87" s="141"/>
      <c r="E87" s="5">
        <f t="shared" si="4"/>
        <v>0</v>
      </c>
    </row>
    <row r="88" spans="1:5" ht="108.75" customHeight="1" x14ac:dyDescent="0.3">
      <c r="A88" s="3"/>
      <c r="B88" s="4" t="s">
        <v>41</v>
      </c>
      <c r="C88" s="5">
        <f t="shared" si="5"/>
        <v>147</v>
      </c>
      <c r="D88" s="141"/>
      <c r="E88" s="5">
        <f t="shared" si="4"/>
        <v>0</v>
      </c>
    </row>
    <row r="89" spans="1:5" ht="108.75" customHeight="1" x14ac:dyDescent="0.3">
      <c r="A89" s="3"/>
      <c r="B89" s="4" t="s">
        <v>42</v>
      </c>
      <c r="C89" s="5">
        <f t="shared" si="5"/>
        <v>147</v>
      </c>
      <c r="D89" s="141"/>
      <c r="E89" s="5">
        <f t="shared" si="4"/>
        <v>0</v>
      </c>
    </row>
    <row r="90" spans="1:5" ht="108.75" customHeight="1" x14ac:dyDescent="0.3">
      <c r="A90" s="3"/>
      <c r="B90" s="4" t="s">
        <v>43</v>
      </c>
      <c r="C90" s="5">
        <f t="shared" si="5"/>
        <v>147</v>
      </c>
      <c r="D90" s="141"/>
      <c r="E90" s="5">
        <f t="shared" si="4"/>
        <v>0</v>
      </c>
    </row>
    <row r="91" spans="1:5" ht="108.75" customHeight="1" x14ac:dyDescent="0.3">
      <c r="A91" s="3"/>
      <c r="B91" s="4" t="s">
        <v>44</v>
      </c>
      <c r="C91" s="5">
        <f t="shared" si="5"/>
        <v>147</v>
      </c>
      <c r="D91" s="141"/>
      <c r="E91" s="5">
        <f t="shared" si="4"/>
        <v>0</v>
      </c>
    </row>
    <row r="92" spans="1:5" ht="108.75" customHeight="1" x14ac:dyDescent="0.3">
      <c r="A92" s="3"/>
      <c r="B92" s="4" t="s">
        <v>45</v>
      </c>
      <c r="C92" s="5">
        <f t="shared" si="5"/>
        <v>147</v>
      </c>
      <c r="D92" s="141"/>
      <c r="E92" s="5">
        <f t="shared" si="4"/>
        <v>0</v>
      </c>
    </row>
    <row r="93" spans="1:5" ht="108.75" customHeight="1" x14ac:dyDescent="0.3">
      <c r="A93" s="3"/>
      <c r="B93" s="4" t="s">
        <v>46</v>
      </c>
      <c r="C93" s="5">
        <f>IF(ISBLANK($E$7),60.9,58)</f>
        <v>60.9</v>
      </c>
      <c r="D93" s="141"/>
      <c r="E93" s="5">
        <f t="shared" si="4"/>
        <v>0</v>
      </c>
    </row>
    <row r="94" spans="1:5" ht="108.75" customHeight="1" x14ac:dyDescent="0.3">
      <c r="A94" s="3"/>
      <c r="B94" s="4" t="s">
        <v>47</v>
      </c>
      <c r="C94" s="5">
        <f t="shared" ref="C94:C101" si="6">IF(ISBLANK($E$7),60.9,58)</f>
        <v>60.9</v>
      </c>
      <c r="D94" s="141"/>
      <c r="E94" s="5">
        <f t="shared" si="4"/>
        <v>0</v>
      </c>
    </row>
    <row r="95" spans="1:5" ht="108.75" customHeight="1" x14ac:dyDescent="0.3">
      <c r="A95" s="3"/>
      <c r="B95" s="4" t="s">
        <v>48</v>
      </c>
      <c r="C95" s="5">
        <f t="shared" si="6"/>
        <v>60.9</v>
      </c>
      <c r="D95" s="141"/>
      <c r="E95" s="5">
        <f t="shared" si="4"/>
        <v>0</v>
      </c>
    </row>
    <row r="96" spans="1:5" ht="108.75" customHeight="1" x14ac:dyDescent="0.3">
      <c r="A96" s="3"/>
      <c r="B96" s="4" t="s">
        <v>49</v>
      </c>
      <c r="C96" s="5">
        <f t="shared" si="6"/>
        <v>60.9</v>
      </c>
      <c r="D96" s="141"/>
      <c r="E96" s="5">
        <f t="shared" si="4"/>
        <v>0</v>
      </c>
    </row>
    <row r="97" spans="1:5" ht="108.75" customHeight="1" x14ac:dyDescent="0.3">
      <c r="A97" s="3"/>
      <c r="B97" s="4" t="s">
        <v>50</v>
      </c>
      <c r="C97" s="5">
        <f t="shared" si="6"/>
        <v>60.9</v>
      </c>
      <c r="D97" s="141"/>
      <c r="E97" s="5">
        <f t="shared" si="4"/>
        <v>0</v>
      </c>
    </row>
    <row r="98" spans="1:5" ht="108.75" customHeight="1" x14ac:dyDescent="0.3">
      <c r="A98" s="3"/>
      <c r="B98" s="4" t="s">
        <v>51</v>
      </c>
      <c r="C98" s="5">
        <f t="shared" si="6"/>
        <v>60.9</v>
      </c>
      <c r="D98" s="141"/>
      <c r="E98" s="5">
        <f t="shared" si="4"/>
        <v>0</v>
      </c>
    </row>
    <row r="99" spans="1:5" ht="108.75" customHeight="1" x14ac:dyDescent="0.3">
      <c r="A99" s="3"/>
      <c r="B99" s="4" t="s">
        <v>52</v>
      </c>
      <c r="C99" s="5">
        <f t="shared" si="6"/>
        <v>60.9</v>
      </c>
      <c r="D99" s="141"/>
      <c r="E99" s="5">
        <f t="shared" si="4"/>
        <v>0</v>
      </c>
    </row>
    <row r="100" spans="1:5" ht="108.75" customHeight="1" x14ac:dyDescent="0.3">
      <c r="A100" s="3"/>
      <c r="B100" s="4" t="s">
        <v>57</v>
      </c>
      <c r="C100" s="5">
        <f t="shared" si="6"/>
        <v>60.9</v>
      </c>
      <c r="D100" s="141"/>
      <c r="E100" s="5">
        <f t="shared" si="4"/>
        <v>0</v>
      </c>
    </row>
    <row r="101" spans="1:5" ht="108.75" customHeight="1" x14ac:dyDescent="0.3">
      <c r="A101" s="3"/>
      <c r="B101" s="4" t="s">
        <v>53</v>
      </c>
      <c r="C101" s="5">
        <f t="shared" si="6"/>
        <v>60.9</v>
      </c>
      <c r="D101" s="141"/>
      <c r="E101" s="5">
        <f t="shared" si="4"/>
        <v>0</v>
      </c>
    </row>
    <row r="102" spans="1:5" ht="108.75" customHeight="1" x14ac:dyDescent="0.3">
      <c r="A102" s="3"/>
      <c r="B102" s="4" t="s">
        <v>56</v>
      </c>
      <c r="C102" s="5">
        <f>IF(ISBLANK($E$7),33.6,32)</f>
        <v>33.6</v>
      </c>
      <c r="D102" s="141"/>
      <c r="E102" s="5">
        <f t="shared" si="4"/>
        <v>0</v>
      </c>
    </row>
    <row r="103" spans="1:5" ht="108.75" customHeight="1" x14ac:dyDescent="0.3">
      <c r="A103" s="3"/>
      <c r="B103" s="4" t="s">
        <v>55</v>
      </c>
      <c r="C103" s="5">
        <f t="shared" ref="C103:C110" si="7">IF(ISBLANK($E$7),33.6,32)</f>
        <v>33.6</v>
      </c>
      <c r="D103" s="141"/>
      <c r="E103" s="5">
        <f t="shared" si="4"/>
        <v>0</v>
      </c>
    </row>
    <row r="104" spans="1:5" ht="108.75" customHeight="1" x14ac:dyDescent="0.3">
      <c r="A104" s="3"/>
      <c r="B104" s="4" t="s">
        <v>54</v>
      </c>
      <c r="C104" s="5">
        <f t="shared" si="7"/>
        <v>33.6</v>
      </c>
      <c r="D104" s="141"/>
      <c r="E104" s="5">
        <f t="shared" si="4"/>
        <v>0</v>
      </c>
    </row>
    <row r="105" spans="1:5" ht="108.75" customHeight="1" x14ac:dyDescent="0.3">
      <c r="A105" s="3"/>
      <c r="B105" s="4" t="s">
        <v>58</v>
      </c>
      <c r="C105" s="5">
        <f t="shared" si="7"/>
        <v>33.6</v>
      </c>
      <c r="D105" s="141"/>
      <c r="E105" s="5">
        <f t="shared" si="4"/>
        <v>0</v>
      </c>
    </row>
    <row r="106" spans="1:5" ht="108.75" customHeight="1" x14ac:dyDescent="0.3">
      <c r="A106" s="3"/>
      <c r="B106" s="4" t="s">
        <v>59</v>
      </c>
      <c r="C106" s="5">
        <f t="shared" si="7"/>
        <v>33.6</v>
      </c>
      <c r="D106" s="141"/>
      <c r="E106" s="5">
        <f t="shared" si="4"/>
        <v>0</v>
      </c>
    </row>
    <row r="107" spans="1:5" ht="108.75" customHeight="1" x14ac:dyDescent="0.3">
      <c r="A107" s="3"/>
      <c r="B107" s="4" t="s">
        <v>60</v>
      </c>
      <c r="C107" s="5">
        <f t="shared" si="7"/>
        <v>33.6</v>
      </c>
      <c r="D107" s="141"/>
      <c r="E107" s="5">
        <f t="shared" si="4"/>
        <v>0</v>
      </c>
    </row>
    <row r="108" spans="1:5" ht="108.75" customHeight="1" x14ac:dyDescent="0.3">
      <c r="A108" s="3"/>
      <c r="B108" s="4" t="s">
        <v>61</v>
      </c>
      <c r="C108" s="5">
        <f t="shared" si="7"/>
        <v>33.6</v>
      </c>
      <c r="D108" s="141"/>
      <c r="E108" s="5">
        <f t="shared" si="4"/>
        <v>0</v>
      </c>
    </row>
    <row r="109" spans="1:5" ht="108.75" customHeight="1" x14ac:dyDescent="0.3">
      <c r="A109" s="3"/>
      <c r="B109" s="4" t="s">
        <v>62</v>
      </c>
      <c r="C109" s="5">
        <f t="shared" si="7"/>
        <v>33.6</v>
      </c>
      <c r="D109" s="141"/>
      <c r="E109" s="5">
        <f t="shared" si="4"/>
        <v>0</v>
      </c>
    </row>
    <row r="110" spans="1:5" ht="108.75" customHeight="1" x14ac:dyDescent="0.3">
      <c r="A110" s="3"/>
      <c r="B110" s="4" t="s">
        <v>63</v>
      </c>
      <c r="C110" s="5">
        <f t="shared" si="7"/>
        <v>33.6</v>
      </c>
      <c r="D110" s="141"/>
      <c r="E110" s="5">
        <f t="shared" si="4"/>
        <v>0</v>
      </c>
    </row>
    <row r="111" spans="1:5" ht="108.75" customHeight="1" x14ac:dyDescent="0.3">
      <c r="A111" s="3"/>
      <c r="B111" s="4" t="s">
        <v>64</v>
      </c>
      <c r="C111" s="6">
        <f>IF(ISBLANK($E$7),17.85,17)</f>
        <v>17.850000000000001</v>
      </c>
      <c r="D111" s="141"/>
      <c r="E111" s="5">
        <f t="shared" si="4"/>
        <v>0</v>
      </c>
    </row>
    <row r="112" spans="1:5" ht="108.75" customHeight="1" x14ac:dyDescent="0.3">
      <c r="A112" s="3"/>
      <c r="B112" s="4" t="s">
        <v>65</v>
      </c>
      <c r="C112" s="6">
        <f t="shared" ref="C112:C119" si="8">IF(ISBLANK($E$7),17.85,17)</f>
        <v>17.850000000000001</v>
      </c>
      <c r="D112" s="141"/>
      <c r="E112" s="5">
        <f t="shared" si="4"/>
        <v>0</v>
      </c>
    </row>
    <row r="113" spans="1:5" ht="108.75" customHeight="1" x14ac:dyDescent="0.3">
      <c r="A113" s="3"/>
      <c r="B113" s="4" t="s">
        <v>66</v>
      </c>
      <c r="C113" s="6">
        <f t="shared" si="8"/>
        <v>17.850000000000001</v>
      </c>
      <c r="D113" s="141"/>
      <c r="E113" s="5">
        <f t="shared" si="4"/>
        <v>0</v>
      </c>
    </row>
    <row r="114" spans="1:5" ht="108.75" customHeight="1" x14ac:dyDescent="0.3">
      <c r="A114" s="3"/>
      <c r="B114" s="4" t="s">
        <v>67</v>
      </c>
      <c r="C114" s="6">
        <f t="shared" si="8"/>
        <v>17.850000000000001</v>
      </c>
      <c r="D114" s="141"/>
      <c r="E114" s="5">
        <f t="shared" si="4"/>
        <v>0</v>
      </c>
    </row>
    <row r="115" spans="1:5" ht="108.75" customHeight="1" x14ac:dyDescent="0.3">
      <c r="A115" s="3"/>
      <c r="B115" s="4" t="s">
        <v>68</v>
      </c>
      <c r="C115" s="6">
        <f t="shared" si="8"/>
        <v>17.850000000000001</v>
      </c>
      <c r="D115" s="141"/>
      <c r="E115" s="5">
        <f t="shared" si="4"/>
        <v>0</v>
      </c>
    </row>
    <row r="116" spans="1:5" ht="108.75" customHeight="1" x14ac:dyDescent="0.3">
      <c r="A116" s="3"/>
      <c r="B116" s="4" t="s">
        <v>69</v>
      </c>
      <c r="C116" s="6">
        <f t="shared" si="8"/>
        <v>17.850000000000001</v>
      </c>
      <c r="D116" s="141"/>
      <c r="E116" s="5">
        <f t="shared" si="4"/>
        <v>0</v>
      </c>
    </row>
    <row r="117" spans="1:5" ht="108.75" customHeight="1" x14ac:dyDescent="0.3">
      <c r="A117" s="3"/>
      <c r="B117" s="4" t="s">
        <v>70</v>
      </c>
      <c r="C117" s="6">
        <f t="shared" si="8"/>
        <v>17.850000000000001</v>
      </c>
      <c r="D117" s="141"/>
      <c r="E117" s="5">
        <f t="shared" si="4"/>
        <v>0</v>
      </c>
    </row>
    <row r="118" spans="1:5" ht="108.75" customHeight="1" x14ac:dyDescent="0.3">
      <c r="A118" s="3"/>
      <c r="B118" s="4" t="s">
        <v>71</v>
      </c>
      <c r="C118" s="6">
        <f t="shared" si="8"/>
        <v>17.850000000000001</v>
      </c>
      <c r="D118" s="141"/>
      <c r="E118" s="5">
        <f t="shared" si="4"/>
        <v>0</v>
      </c>
    </row>
    <row r="119" spans="1:5" ht="108.75" customHeight="1" x14ac:dyDescent="0.3">
      <c r="A119" s="3"/>
      <c r="B119" s="4" t="s">
        <v>72</v>
      </c>
      <c r="C119" s="6">
        <f t="shared" si="8"/>
        <v>17.850000000000001</v>
      </c>
      <c r="D119" s="141"/>
      <c r="E119" s="5">
        <f t="shared" si="4"/>
        <v>0</v>
      </c>
    </row>
    <row r="120" spans="1:5" ht="108.75" customHeight="1" x14ac:dyDescent="0.3">
      <c r="A120" s="3"/>
      <c r="B120" s="4" t="s">
        <v>74</v>
      </c>
      <c r="C120" s="6">
        <f>IF(ISBLANK($E$7),100.8,96)</f>
        <v>100.8</v>
      </c>
      <c r="D120" s="141"/>
      <c r="E120" s="5">
        <f t="shared" si="4"/>
        <v>0</v>
      </c>
    </row>
    <row r="121" spans="1:5" ht="108.75" customHeight="1" x14ac:dyDescent="0.3">
      <c r="A121" s="3"/>
      <c r="B121" s="4" t="s">
        <v>73</v>
      </c>
      <c r="C121" s="6">
        <f>IF(ISBLANK($E$7),141.75,135)</f>
        <v>141.75</v>
      </c>
      <c r="D121" s="141"/>
      <c r="E121" s="5">
        <f t="shared" si="4"/>
        <v>0</v>
      </c>
    </row>
    <row r="122" spans="1:5" ht="108.75" customHeight="1" x14ac:dyDescent="0.3">
      <c r="A122" s="3"/>
      <c r="B122" s="16" t="s">
        <v>75</v>
      </c>
      <c r="C122" s="136">
        <f>IF(ISBLANK($E$7),39.9,38)</f>
        <v>39.9</v>
      </c>
      <c r="D122" s="141"/>
      <c r="E122" s="5">
        <f t="shared" si="4"/>
        <v>0</v>
      </c>
    </row>
    <row r="123" spans="1:5" ht="108.75" customHeight="1" thickBot="1" x14ac:dyDescent="0.35">
      <c r="A123" s="3"/>
      <c r="B123" s="4" t="s">
        <v>77</v>
      </c>
      <c r="C123" s="6">
        <f>IF(ISBLANK($E$7),28.35,27)</f>
        <v>28.35</v>
      </c>
      <c r="D123" s="141"/>
      <c r="E123" s="5"/>
    </row>
    <row r="124" spans="1:5" ht="28.5" customHeight="1" thickBot="1" x14ac:dyDescent="0.35">
      <c r="A124" s="128" t="s">
        <v>124</v>
      </c>
      <c r="B124" s="129"/>
      <c r="C124" s="129"/>
      <c r="D124" s="129"/>
      <c r="E124" s="130"/>
    </row>
    <row r="125" spans="1:5" ht="15" customHeight="1" x14ac:dyDescent="0.3">
      <c r="A125" s="67" t="s">
        <v>78</v>
      </c>
      <c r="B125" s="9"/>
      <c r="C125" s="6">
        <f>IF(ISBLANK($E$7),28.35,27)</f>
        <v>28.35</v>
      </c>
      <c r="D125" s="141"/>
      <c r="E125" s="5">
        <f t="shared" si="4"/>
        <v>0</v>
      </c>
    </row>
    <row r="126" spans="1:5" ht="15" customHeight="1" x14ac:dyDescent="0.3">
      <c r="A126" s="68" t="s">
        <v>114</v>
      </c>
      <c r="B126" s="9"/>
      <c r="C126" s="6">
        <f t="shared" ref="C126:C140" si="9">IF(ISBLANK($E$7),28.35,27)</f>
        <v>28.35</v>
      </c>
      <c r="D126" s="141"/>
      <c r="E126" s="5">
        <f t="shared" si="4"/>
        <v>0</v>
      </c>
    </row>
    <row r="127" spans="1:5" ht="15" customHeight="1" x14ac:dyDescent="0.3">
      <c r="A127" s="69" t="s">
        <v>79</v>
      </c>
      <c r="B127" s="9"/>
      <c r="C127" s="6">
        <f t="shared" si="9"/>
        <v>28.35</v>
      </c>
      <c r="D127" s="141"/>
      <c r="E127" s="5">
        <f t="shared" si="4"/>
        <v>0</v>
      </c>
    </row>
    <row r="128" spans="1:5" ht="15" customHeight="1" x14ac:dyDescent="0.3">
      <c r="A128" s="70" t="s">
        <v>115</v>
      </c>
      <c r="B128" s="9"/>
      <c r="C128" s="6">
        <f t="shared" si="9"/>
        <v>28.35</v>
      </c>
      <c r="D128" s="141"/>
      <c r="E128" s="5">
        <f t="shared" si="4"/>
        <v>0</v>
      </c>
    </row>
    <row r="129" spans="1:5" ht="15" customHeight="1" x14ac:dyDescent="0.3">
      <c r="A129" s="71" t="s">
        <v>116</v>
      </c>
      <c r="B129" s="9"/>
      <c r="C129" s="6">
        <f t="shared" si="9"/>
        <v>28.35</v>
      </c>
      <c r="D129" s="141"/>
      <c r="E129" s="5">
        <f t="shared" si="4"/>
        <v>0</v>
      </c>
    </row>
    <row r="130" spans="1:5" ht="15" customHeight="1" x14ac:dyDescent="0.3">
      <c r="A130" s="72" t="s">
        <v>80</v>
      </c>
      <c r="B130" s="9"/>
      <c r="C130" s="6">
        <f t="shared" si="9"/>
        <v>28.35</v>
      </c>
      <c r="D130" s="141"/>
      <c r="E130" s="5">
        <f t="shared" si="4"/>
        <v>0</v>
      </c>
    </row>
    <row r="131" spans="1:5" ht="15" customHeight="1" x14ac:dyDescent="0.3">
      <c r="A131" s="73" t="s">
        <v>117</v>
      </c>
      <c r="B131" s="9"/>
      <c r="C131" s="6">
        <f t="shared" si="9"/>
        <v>28.35</v>
      </c>
      <c r="D131" s="141"/>
      <c r="E131" s="5">
        <f t="shared" si="4"/>
        <v>0</v>
      </c>
    </row>
    <row r="132" spans="1:5" ht="15" customHeight="1" x14ac:dyDescent="0.3">
      <c r="A132" s="74" t="s">
        <v>85</v>
      </c>
      <c r="B132" s="9"/>
      <c r="C132" s="6">
        <f t="shared" si="9"/>
        <v>28.35</v>
      </c>
      <c r="D132" s="141"/>
      <c r="E132" s="5">
        <f t="shared" si="4"/>
        <v>0</v>
      </c>
    </row>
    <row r="133" spans="1:5" ht="15" customHeight="1" x14ac:dyDescent="0.3">
      <c r="A133" s="75" t="s">
        <v>81</v>
      </c>
      <c r="B133" s="9"/>
      <c r="C133" s="6">
        <f t="shared" si="9"/>
        <v>28.35</v>
      </c>
      <c r="D133" s="141"/>
      <c r="E133" s="5">
        <f t="shared" si="4"/>
        <v>0</v>
      </c>
    </row>
    <row r="134" spans="1:5" ht="15" customHeight="1" x14ac:dyDescent="0.3">
      <c r="A134" s="76" t="s">
        <v>82</v>
      </c>
      <c r="B134" s="9"/>
      <c r="C134" s="6">
        <f t="shared" si="9"/>
        <v>28.35</v>
      </c>
      <c r="D134" s="141"/>
      <c r="E134" s="5">
        <f t="shared" si="4"/>
        <v>0</v>
      </c>
    </row>
    <row r="135" spans="1:5" ht="15" customHeight="1" x14ac:dyDescent="0.3">
      <c r="A135" s="77" t="s">
        <v>83</v>
      </c>
      <c r="B135" s="9"/>
      <c r="C135" s="6">
        <f t="shared" si="9"/>
        <v>28.35</v>
      </c>
      <c r="D135" s="141"/>
      <c r="E135" s="5">
        <f t="shared" si="4"/>
        <v>0</v>
      </c>
    </row>
    <row r="136" spans="1:5" ht="15" customHeight="1" x14ac:dyDescent="0.3">
      <c r="A136" s="82" t="s">
        <v>84</v>
      </c>
      <c r="B136" s="9"/>
      <c r="C136" s="6">
        <f t="shared" si="9"/>
        <v>28.35</v>
      </c>
      <c r="D136" s="141"/>
      <c r="E136" s="5">
        <f t="shared" si="4"/>
        <v>0</v>
      </c>
    </row>
    <row r="137" spans="1:5" ht="15" customHeight="1" x14ac:dyDescent="0.3">
      <c r="A137" s="83" t="s">
        <v>86</v>
      </c>
      <c r="B137" s="9"/>
      <c r="C137" s="6">
        <f t="shared" si="9"/>
        <v>28.35</v>
      </c>
      <c r="D137" s="141"/>
      <c r="E137" s="5">
        <f t="shared" si="4"/>
        <v>0</v>
      </c>
    </row>
    <row r="138" spans="1:5" ht="15" customHeight="1" x14ac:dyDescent="0.3">
      <c r="A138" s="84" t="s">
        <v>87</v>
      </c>
      <c r="B138" s="9"/>
      <c r="C138" s="6">
        <f t="shared" si="9"/>
        <v>28.35</v>
      </c>
      <c r="D138" s="141"/>
      <c r="E138" s="5">
        <f t="shared" si="4"/>
        <v>0</v>
      </c>
    </row>
    <row r="139" spans="1:5" ht="15" customHeight="1" x14ac:dyDescent="0.3">
      <c r="A139" s="85" t="s">
        <v>88</v>
      </c>
      <c r="B139" s="9"/>
      <c r="C139" s="6">
        <f t="shared" si="9"/>
        <v>28.35</v>
      </c>
      <c r="D139" s="141"/>
      <c r="E139" s="5">
        <f t="shared" si="4"/>
        <v>0</v>
      </c>
    </row>
    <row r="140" spans="1:5" ht="15" customHeight="1" x14ac:dyDescent="0.3">
      <c r="A140" s="86" t="s">
        <v>89</v>
      </c>
      <c r="B140" s="9"/>
      <c r="C140" s="6">
        <f t="shared" si="9"/>
        <v>28.35</v>
      </c>
      <c r="D140" s="141"/>
      <c r="E140" s="5">
        <f t="shared" si="4"/>
        <v>0</v>
      </c>
    </row>
    <row r="141" spans="1:5" ht="30" customHeight="1" x14ac:dyDescent="0.3">
      <c r="B141" s="2"/>
      <c r="C141" s="1"/>
      <c r="D141" s="1"/>
      <c r="E141" s="1"/>
    </row>
    <row r="142" spans="1:5" ht="24" customHeight="1" x14ac:dyDescent="0.3">
      <c r="A142" s="87" t="s">
        <v>144</v>
      </c>
      <c r="C142" s="94" t="s">
        <v>120</v>
      </c>
      <c r="D142" s="95"/>
      <c r="E142" s="96">
        <f>SUM(E11:E140)</f>
        <v>0</v>
      </c>
    </row>
    <row r="143" spans="1:5" ht="15" customHeight="1" x14ac:dyDescent="0.3">
      <c r="A143" t="s">
        <v>125</v>
      </c>
      <c r="B143" s="2"/>
      <c r="C143" s="1"/>
      <c r="D143" s="1"/>
      <c r="E143" s="88" t="s">
        <v>121</v>
      </c>
    </row>
    <row r="144" spans="1:5" ht="15" customHeight="1" x14ac:dyDescent="0.3">
      <c r="A144" t="s">
        <v>126</v>
      </c>
      <c r="B144" s="2"/>
      <c r="C144" s="1"/>
      <c r="D144" s="1"/>
      <c r="E144" s="1"/>
    </row>
    <row r="145" spans="1:5" ht="15" customHeight="1" x14ac:dyDescent="0.3">
      <c r="A145" t="s">
        <v>127</v>
      </c>
      <c r="B145" s="2"/>
      <c r="C145" s="1"/>
      <c r="D145" s="1"/>
      <c r="E145" s="1"/>
    </row>
    <row r="146" spans="1:5" ht="15" customHeight="1" x14ac:dyDescent="0.3">
      <c r="A146" t="s">
        <v>128</v>
      </c>
      <c r="B146" s="2"/>
      <c r="C146" s="1"/>
      <c r="D146" s="1"/>
      <c r="E146" s="1"/>
    </row>
    <row r="147" spans="1:5" ht="15" customHeight="1" x14ac:dyDescent="0.3">
      <c r="A147" s="92" t="s">
        <v>129</v>
      </c>
      <c r="B147" s="93"/>
      <c r="C147" s="1"/>
      <c r="D147" s="1"/>
      <c r="E147" s="1"/>
    </row>
    <row r="148" spans="1:5" ht="108.75" customHeight="1" x14ac:dyDescent="0.3">
      <c r="B148" s="2"/>
      <c r="C148" s="1"/>
      <c r="D148" s="1"/>
      <c r="E148" s="1"/>
    </row>
    <row r="149" spans="1:5" ht="108.75" customHeight="1" x14ac:dyDescent="0.3">
      <c r="B149" s="2"/>
      <c r="C149" s="1"/>
      <c r="D149" s="1"/>
      <c r="E149" s="1"/>
    </row>
    <row r="150" spans="1:5" ht="108.75" customHeight="1" x14ac:dyDescent="0.3">
      <c r="C150" s="1"/>
      <c r="D150" s="1"/>
      <c r="E150" s="1"/>
    </row>
    <row r="151" spans="1:5" ht="108.75" customHeight="1" x14ac:dyDescent="0.3">
      <c r="C151" s="1"/>
      <c r="D151" s="1"/>
      <c r="E151" s="1"/>
    </row>
    <row r="152" spans="1:5" ht="108.75" customHeight="1" x14ac:dyDescent="0.3">
      <c r="C152" s="1"/>
      <c r="D152" s="1"/>
      <c r="E152" s="1"/>
    </row>
    <row r="153" spans="1:5" ht="108.75" customHeight="1" x14ac:dyDescent="0.3">
      <c r="C153" s="1"/>
      <c r="D153" s="1"/>
      <c r="E153" s="1"/>
    </row>
    <row r="154" spans="1:5" ht="108.75" customHeight="1" x14ac:dyDescent="0.3">
      <c r="C154" s="1"/>
      <c r="D154" s="1"/>
      <c r="E154" s="1"/>
    </row>
    <row r="155" spans="1:5" ht="108.75" customHeight="1" x14ac:dyDescent="0.3">
      <c r="C155" s="1"/>
      <c r="D155" s="1"/>
      <c r="E155" s="1"/>
    </row>
    <row r="156" spans="1:5" ht="108.75" customHeight="1" x14ac:dyDescent="0.3">
      <c r="C156" s="1"/>
      <c r="D156" s="1"/>
      <c r="E156" s="1"/>
    </row>
    <row r="157" spans="1:5" ht="108.75" customHeight="1" x14ac:dyDescent="0.3">
      <c r="C157" s="1"/>
      <c r="D157" s="1"/>
      <c r="E157" s="1"/>
    </row>
    <row r="158" spans="1:5" ht="108.75" customHeight="1" x14ac:dyDescent="0.3">
      <c r="C158" s="1"/>
      <c r="D158" s="1"/>
      <c r="E158" s="1"/>
    </row>
    <row r="159" spans="1:5" ht="108.75" customHeight="1" x14ac:dyDescent="0.3">
      <c r="C159" s="1"/>
      <c r="D159" s="1"/>
      <c r="E159" s="1"/>
    </row>
    <row r="160" spans="1:5" ht="108.75" customHeight="1" x14ac:dyDescent="0.3">
      <c r="C160" s="1"/>
      <c r="D160" s="1"/>
      <c r="E160" s="1"/>
    </row>
    <row r="161" spans="3:5" ht="108.75" customHeight="1" x14ac:dyDescent="0.3">
      <c r="C161" s="1"/>
      <c r="D161" s="1"/>
      <c r="E161" s="1"/>
    </row>
    <row r="162" spans="3:5" ht="108.75" customHeight="1" x14ac:dyDescent="0.3">
      <c r="C162" s="1"/>
      <c r="D162" s="1"/>
      <c r="E162" s="1"/>
    </row>
    <row r="163" spans="3:5" ht="108.75" customHeight="1" x14ac:dyDescent="0.3">
      <c r="C163" s="1"/>
      <c r="D163" s="1"/>
      <c r="E163" s="1"/>
    </row>
    <row r="164" spans="3:5" ht="108.75" customHeight="1" x14ac:dyDescent="0.3">
      <c r="C164" s="1"/>
      <c r="D164" s="1"/>
      <c r="E164" s="1"/>
    </row>
    <row r="165" spans="3:5" ht="108.75" customHeight="1" x14ac:dyDescent="0.3">
      <c r="C165" s="1"/>
      <c r="D165" s="1"/>
      <c r="E165" s="1"/>
    </row>
    <row r="166" spans="3:5" ht="108.75" customHeight="1" x14ac:dyDescent="0.3">
      <c r="C166" s="1"/>
      <c r="D166" s="1"/>
      <c r="E166" s="1"/>
    </row>
    <row r="167" spans="3:5" ht="108.75" customHeight="1" x14ac:dyDescent="0.3">
      <c r="C167" s="1"/>
      <c r="D167" s="1"/>
      <c r="E167" s="1"/>
    </row>
    <row r="168" spans="3:5" ht="108.75" customHeight="1" x14ac:dyDescent="0.3">
      <c r="C168" s="1"/>
      <c r="D168" s="1"/>
      <c r="E168" s="1"/>
    </row>
    <row r="169" spans="3:5" ht="108.75" customHeight="1" x14ac:dyDescent="0.3">
      <c r="C169" s="1"/>
      <c r="D169" s="1"/>
      <c r="E169" s="1"/>
    </row>
    <row r="170" spans="3:5" ht="108.75" customHeight="1" x14ac:dyDescent="0.3">
      <c r="C170" s="1"/>
      <c r="D170" s="1"/>
      <c r="E170" s="1"/>
    </row>
    <row r="171" spans="3:5" ht="108.75" customHeight="1" x14ac:dyDescent="0.3">
      <c r="C171" s="1"/>
      <c r="D171" s="1"/>
      <c r="E171" s="1"/>
    </row>
    <row r="172" spans="3:5" ht="108.75" customHeight="1" x14ac:dyDescent="0.3">
      <c r="C172" s="1"/>
      <c r="D172" s="1"/>
      <c r="E172" s="1"/>
    </row>
    <row r="173" spans="3:5" ht="108.75" customHeight="1" x14ac:dyDescent="0.3">
      <c r="C173" s="1"/>
      <c r="D173" s="1"/>
      <c r="E173" s="1"/>
    </row>
    <row r="174" spans="3:5" ht="108.75" customHeight="1" x14ac:dyDescent="0.3">
      <c r="C174" s="1"/>
      <c r="D174" s="1"/>
      <c r="E174" s="1"/>
    </row>
    <row r="175" spans="3:5" ht="108.75" customHeight="1" x14ac:dyDescent="0.3">
      <c r="C175" s="1"/>
      <c r="D175" s="1"/>
      <c r="E175" s="1"/>
    </row>
    <row r="176" spans="3:5" ht="108.75" customHeight="1" x14ac:dyDescent="0.3">
      <c r="C176" s="1"/>
      <c r="D176" s="1"/>
      <c r="E176" s="1"/>
    </row>
    <row r="177" spans="3:5" ht="108.75" customHeight="1" x14ac:dyDescent="0.3">
      <c r="C177" s="1"/>
      <c r="D177" s="1"/>
      <c r="E177" s="1"/>
    </row>
    <row r="178" spans="3:5" ht="108.75" customHeight="1" x14ac:dyDescent="0.3">
      <c r="C178" s="1"/>
      <c r="D178" s="1"/>
      <c r="E178" s="1"/>
    </row>
    <row r="179" spans="3:5" ht="108.75" customHeight="1" x14ac:dyDescent="0.3">
      <c r="C179" s="1"/>
      <c r="D179" s="1"/>
      <c r="E179" s="1"/>
    </row>
    <row r="180" spans="3:5" ht="108.75" customHeight="1" x14ac:dyDescent="0.3">
      <c r="C180" s="1"/>
      <c r="D180" s="1"/>
      <c r="E180" s="1"/>
    </row>
    <row r="181" spans="3:5" ht="108.75" customHeight="1" x14ac:dyDescent="0.3">
      <c r="C181" s="1"/>
      <c r="D181" s="1"/>
      <c r="E181" s="1"/>
    </row>
    <row r="182" spans="3:5" ht="108.75" customHeight="1" x14ac:dyDescent="0.3">
      <c r="C182" s="1"/>
      <c r="D182" s="1"/>
      <c r="E182" s="1"/>
    </row>
    <row r="183" spans="3:5" ht="108.75" customHeight="1" x14ac:dyDescent="0.3">
      <c r="C183" s="1"/>
      <c r="D183" s="1"/>
      <c r="E183" s="1"/>
    </row>
    <row r="184" spans="3:5" ht="108.75" customHeight="1" x14ac:dyDescent="0.3">
      <c r="C184" s="1"/>
      <c r="D184" s="1"/>
      <c r="E184" s="1"/>
    </row>
    <row r="185" spans="3:5" ht="108.75" customHeight="1" x14ac:dyDescent="0.3">
      <c r="C185" s="1"/>
      <c r="D185" s="1"/>
      <c r="E185" s="1"/>
    </row>
    <row r="186" spans="3:5" ht="108.75" customHeight="1" x14ac:dyDescent="0.3">
      <c r="C186" s="1"/>
      <c r="D186" s="1"/>
      <c r="E186" s="1"/>
    </row>
    <row r="187" spans="3:5" ht="108.75" customHeight="1" x14ac:dyDescent="0.3">
      <c r="C187" s="1"/>
      <c r="D187" s="1"/>
      <c r="E187" s="1"/>
    </row>
    <row r="188" spans="3:5" ht="108.75" customHeight="1" x14ac:dyDescent="0.3">
      <c r="C188" s="1"/>
      <c r="D188" s="1"/>
      <c r="E188" s="1"/>
    </row>
    <row r="189" spans="3:5" ht="108.75" customHeight="1" x14ac:dyDescent="0.3">
      <c r="C189" s="1"/>
      <c r="D189" s="1"/>
      <c r="E189" s="1"/>
    </row>
    <row r="190" spans="3:5" ht="108.75" customHeight="1" x14ac:dyDescent="0.3">
      <c r="C190" s="1"/>
      <c r="D190" s="1"/>
      <c r="E190" s="1"/>
    </row>
    <row r="191" spans="3:5" ht="108.75" customHeight="1" x14ac:dyDescent="0.3">
      <c r="C191" s="1"/>
      <c r="D191" s="1"/>
      <c r="E191" s="1"/>
    </row>
    <row r="192" spans="3:5" ht="108.75" customHeight="1" x14ac:dyDescent="0.3">
      <c r="C192" s="1"/>
      <c r="D192" s="1"/>
      <c r="E192" s="1"/>
    </row>
    <row r="193" spans="3:5" ht="108.75" customHeight="1" x14ac:dyDescent="0.3">
      <c r="C193" s="1"/>
      <c r="D193" s="1"/>
      <c r="E193" s="1"/>
    </row>
    <row r="194" spans="3:5" ht="108.75" customHeight="1" x14ac:dyDescent="0.3">
      <c r="C194" s="1"/>
      <c r="D194" s="1"/>
      <c r="E194" s="1"/>
    </row>
    <row r="195" spans="3:5" ht="108.75" customHeight="1" x14ac:dyDescent="0.3">
      <c r="C195" s="1"/>
      <c r="D195" s="1"/>
      <c r="E195" s="1"/>
    </row>
    <row r="196" spans="3:5" ht="108.75" customHeight="1" x14ac:dyDescent="0.3">
      <c r="C196" s="1"/>
      <c r="D196" s="1"/>
      <c r="E196" s="1"/>
    </row>
    <row r="197" spans="3:5" ht="108.75" customHeight="1" x14ac:dyDescent="0.3">
      <c r="C197" s="1"/>
      <c r="D197" s="1"/>
      <c r="E197" s="1"/>
    </row>
    <row r="198" spans="3:5" ht="108.75" customHeight="1" x14ac:dyDescent="0.3">
      <c r="C198" s="1"/>
      <c r="D198" s="1"/>
      <c r="E198" s="1"/>
    </row>
    <row r="199" spans="3:5" ht="108.75" customHeight="1" x14ac:dyDescent="0.3">
      <c r="C199" s="1"/>
      <c r="D199" s="1"/>
      <c r="E199" s="1"/>
    </row>
    <row r="200" spans="3:5" ht="108.75" customHeight="1" x14ac:dyDescent="0.3">
      <c r="C200" s="1"/>
      <c r="D200" s="1"/>
      <c r="E200" s="1"/>
    </row>
    <row r="201" spans="3:5" ht="108.75" customHeight="1" x14ac:dyDescent="0.3">
      <c r="C201" s="1"/>
      <c r="D201" s="1"/>
      <c r="E201" s="1"/>
    </row>
    <row r="202" spans="3:5" ht="108.75" customHeight="1" x14ac:dyDescent="0.3">
      <c r="C202" s="1"/>
      <c r="D202" s="1"/>
      <c r="E202" s="1"/>
    </row>
    <row r="203" spans="3:5" ht="108.75" customHeight="1" x14ac:dyDescent="0.3">
      <c r="C203" s="1"/>
      <c r="D203" s="1"/>
      <c r="E203" s="1"/>
    </row>
    <row r="204" spans="3:5" ht="108.75" customHeight="1" x14ac:dyDescent="0.3">
      <c r="C204" s="1"/>
      <c r="D204" s="1"/>
      <c r="E204" s="1"/>
    </row>
    <row r="205" spans="3:5" ht="108.75" customHeight="1" x14ac:dyDescent="0.3">
      <c r="C205" s="1"/>
      <c r="D205" s="1"/>
      <c r="E205" s="1"/>
    </row>
    <row r="206" spans="3:5" ht="108.75" customHeight="1" x14ac:dyDescent="0.3">
      <c r="C206" s="1"/>
      <c r="D206" s="1"/>
      <c r="E206" s="1"/>
    </row>
    <row r="207" spans="3:5" ht="108.75" customHeight="1" x14ac:dyDescent="0.3">
      <c r="C207" s="1"/>
      <c r="D207" s="1"/>
      <c r="E207" s="1"/>
    </row>
    <row r="208" spans="3:5" ht="108.75" customHeight="1" x14ac:dyDescent="0.3">
      <c r="C208" s="1"/>
      <c r="D208" s="1"/>
      <c r="E208" s="1"/>
    </row>
    <row r="209" spans="3:5" ht="108.75" customHeight="1" x14ac:dyDescent="0.3">
      <c r="C209" s="1"/>
      <c r="D209" s="1"/>
      <c r="E209" s="1"/>
    </row>
    <row r="210" spans="3:5" ht="108.75" customHeight="1" x14ac:dyDescent="0.3">
      <c r="C210" s="1"/>
      <c r="D210" s="1"/>
      <c r="E210" s="1"/>
    </row>
    <row r="211" spans="3:5" ht="108.75" customHeight="1" x14ac:dyDescent="0.3">
      <c r="C211" s="1"/>
      <c r="D211" s="1"/>
      <c r="E211" s="1"/>
    </row>
    <row r="212" spans="3:5" ht="108.75" customHeight="1" x14ac:dyDescent="0.3">
      <c r="C212" s="1"/>
      <c r="D212" s="1"/>
      <c r="E212" s="1"/>
    </row>
    <row r="213" spans="3:5" ht="108.75" customHeight="1" x14ac:dyDescent="0.3">
      <c r="C213" s="1"/>
      <c r="D213" s="1"/>
      <c r="E213" s="1"/>
    </row>
    <row r="214" spans="3:5" ht="108.75" customHeight="1" x14ac:dyDescent="0.3">
      <c r="C214" s="1"/>
      <c r="D214" s="1"/>
      <c r="E214" s="1"/>
    </row>
    <row r="215" spans="3:5" ht="108.75" customHeight="1" x14ac:dyDescent="0.3">
      <c r="C215" s="1"/>
      <c r="D215" s="1"/>
      <c r="E215" s="1"/>
    </row>
    <row r="216" spans="3:5" ht="108.75" customHeight="1" x14ac:dyDescent="0.3">
      <c r="C216" s="1"/>
      <c r="D216" s="1"/>
      <c r="E216" s="1"/>
    </row>
    <row r="217" spans="3:5" ht="108.75" customHeight="1" x14ac:dyDescent="0.3">
      <c r="C217" s="1"/>
      <c r="D217" s="1"/>
      <c r="E217" s="1"/>
    </row>
    <row r="218" spans="3:5" ht="108.75" customHeight="1" x14ac:dyDescent="0.3">
      <c r="C218" s="1"/>
      <c r="D218" s="1"/>
      <c r="E218" s="1"/>
    </row>
    <row r="219" spans="3:5" ht="108.75" customHeight="1" x14ac:dyDescent="0.3">
      <c r="C219" s="1"/>
      <c r="D219" s="1"/>
      <c r="E219" s="1"/>
    </row>
    <row r="220" spans="3:5" ht="108.75" customHeight="1" x14ac:dyDescent="0.3">
      <c r="C220" s="1"/>
      <c r="D220" s="1"/>
      <c r="E220" s="1"/>
    </row>
    <row r="221" spans="3:5" ht="108.75" customHeight="1" x14ac:dyDescent="0.3">
      <c r="C221" s="1"/>
      <c r="D221" s="1"/>
      <c r="E221" s="1"/>
    </row>
    <row r="222" spans="3:5" ht="108.75" customHeight="1" x14ac:dyDescent="0.3">
      <c r="C222" s="1"/>
      <c r="D222" s="1"/>
      <c r="E222" s="1"/>
    </row>
    <row r="223" spans="3:5" ht="108.75" customHeight="1" x14ac:dyDescent="0.3">
      <c r="C223" s="1"/>
      <c r="D223" s="1"/>
      <c r="E223" s="1"/>
    </row>
    <row r="224" spans="3:5" ht="108.75" customHeight="1" x14ac:dyDescent="0.3">
      <c r="C224" s="1"/>
      <c r="D224" s="1"/>
      <c r="E224" s="1"/>
    </row>
    <row r="225" spans="3:5" ht="108.75" customHeight="1" x14ac:dyDescent="0.3">
      <c r="C225" s="1"/>
      <c r="D225" s="1"/>
      <c r="E225" s="1"/>
    </row>
    <row r="226" spans="3:5" ht="108.75" customHeight="1" x14ac:dyDescent="0.3">
      <c r="C226" s="1"/>
      <c r="D226" s="1"/>
      <c r="E226" s="1"/>
    </row>
    <row r="227" spans="3:5" ht="108.75" customHeight="1" x14ac:dyDescent="0.3">
      <c r="C227" s="1"/>
      <c r="D227" s="1"/>
      <c r="E227" s="1"/>
    </row>
    <row r="228" spans="3:5" ht="108.75" customHeight="1" x14ac:dyDescent="0.3">
      <c r="C228" s="1"/>
      <c r="D228" s="1"/>
      <c r="E228" s="1"/>
    </row>
    <row r="229" spans="3:5" ht="108.75" customHeight="1" x14ac:dyDescent="0.3">
      <c r="C229" s="1"/>
      <c r="D229" s="1"/>
      <c r="E229" s="1"/>
    </row>
    <row r="230" spans="3:5" ht="108.75" customHeight="1" x14ac:dyDescent="0.3">
      <c r="C230" s="1"/>
      <c r="D230" s="1"/>
      <c r="E230" s="1"/>
    </row>
    <row r="231" spans="3:5" ht="108.75" customHeight="1" x14ac:dyDescent="0.3">
      <c r="C231" s="1"/>
      <c r="D231" s="1"/>
      <c r="E231" s="1"/>
    </row>
    <row r="232" spans="3:5" ht="108.75" customHeight="1" x14ac:dyDescent="0.3">
      <c r="C232" s="1"/>
      <c r="D232" s="1"/>
      <c r="E232" s="1"/>
    </row>
    <row r="233" spans="3:5" ht="108.75" customHeight="1" x14ac:dyDescent="0.3">
      <c r="C233" s="1"/>
      <c r="D233" s="1"/>
      <c r="E233" s="1"/>
    </row>
    <row r="234" spans="3:5" ht="108.75" customHeight="1" x14ac:dyDescent="0.3">
      <c r="C234" s="1"/>
      <c r="D234" s="1"/>
      <c r="E234" s="1"/>
    </row>
    <row r="235" spans="3:5" ht="108.75" customHeight="1" x14ac:dyDescent="0.3">
      <c r="C235" s="1"/>
      <c r="D235" s="1"/>
      <c r="E235" s="1"/>
    </row>
    <row r="236" spans="3:5" ht="108.75" customHeight="1" x14ac:dyDescent="0.3">
      <c r="C236" s="1"/>
      <c r="D236" s="1"/>
      <c r="E236" s="1"/>
    </row>
    <row r="237" spans="3:5" ht="108.75" customHeight="1" x14ac:dyDescent="0.3">
      <c r="C237" s="1"/>
      <c r="D237" s="1"/>
      <c r="E237" s="1"/>
    </row>
    <row r="238" spans="3:5" ht="108.75" customHeight="1" x14ac:dyDescent="0.3">
      <c r="C238" s="1"/>
      <c r="D238" s="1"/>
      <c r="E238" s="1"/>
    </row>
    <row r="239" spans="3:5" ht="108.75" customHeight="1" x14ac:dyDescent="0.3">
      <c r="C239" s="1"/>
      <c r="D239" s="1"/>
      <c r="E239" s="1"/>
    </row>
    <row r="240" spans="3:5" ht="108.75" customHeight="1" x14ac:dyDescent="0.3">
      <c r="C240" s="1"/>
      <c r="D240" s="1"/>
      <c r="E240" s="1"/>
    </row>
    <row r="241" spans="3:5" ht="108.75" customHeight="1" x14ac:dyDescent="0.3">
      <c r="C241" s="1"/>
      <c r="D241" s="1"/>
      <c r="E241" s="1"/>
    </row>
    <row r="242" spans="3:5" ht="108.75" customHeight="1" x14ac:dyDescent="0.3">
      <c r="C242" s="1"/>
      <c r="D242" s="1"/>
      <c r="E242" s="1"/>
    </row>
    <row r="243" spans="3:5" ht="108.75" customHeight="1" x14ac:dyDescent="0.3">
      <c r="C243" s="1"/>
      <c r="D243" s="1"/>
      <c r="E243" s="1"/>
    </row>
    <row r="244" spans="3:5" ht="108.75" customHeight="1" x14ac:dyDescent="0.3"/>
  </sheetData>
  <sheetProtection algorithmName="SHA-512" hashValue="09aed8Mle72SzgL93ne4NGWi0CJxsR8uEFl7qC62DOD514e3k9tE++nQo3OgnZoJxCoCoiJp6zt2V5a/23mHgA==" saltValue="1wmWIxsdTR85aSHr2aVK4w==" spinCount="100000" sheet="1" objects="1" scenarios="1"/>
  <mergeCells count="4">
    <mergeCell ref="A124:E124"/>
    <mergeCell ref="A25:E25"/>
    <mergeCell ref="A7:A8"/>
    <mergeCell ref="C7:C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Planilha1</vt:lpstr>
      <vt:lpstr>Aquarela</vt:lpstr>
      <vt:lpstr>GizDeCera</vt:lpstr>
      <vt:lpstr>GizDeLousa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Sobaseiji-Samsung</dc:creator>
  <cp:lastModifiedBy>Lilian Ogawa</cp:lastModifiedBy>
  <dcterms:created xsi:type="dcterms:W3CDTF">2019-09-18T00:08:05Z</dcterms:created>
  <dcterms:modified xsi:type="dcterms:W3CDTF">2023-09-13T20:37:53Z</dcterms:modified>
</cp:coreProperties>
</file>